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박상우\1. 공시\2023_공시_박상우\☆230209_(3)잠정실적\IR자료 최종본\"/>
    </mc:Choice>
  </mc:AlternateContent>
  <xr:revisionPtr revIDLastSave="0" documentId="13_ncr:1_{0C05C590-6D9E-40FC-A5AE-931CF907AE1C}" xr6:coauthVersionLast="47" xr6:coauthVersionMax="47" xr10:uidLastSave="{00000000-0000-0000-0000-000000000000}"/>
  <bookViews>
    <workbookView xWindow="-120" yWindow="-120" windowWidth="23280" windowHeight="12600" tabRatio="811" xr2:uid="{00000000-000D-0000-FFFF-FFFF00000000}"/>
  </bookViews>
  <sheets>
    <sheet name="연결손익계산서" sheetId="9" r:id="rId1"/>
    <sheet name="연결재무상태표" sheetId="10" r:id="rId2"/>
    <sheet name="별도_손익계산서" sheetId="11" r:id="rId3"/>
    <sheet name="별도_재무상태표" sheetId="14" r:id="rId4"/>
    <sheet name="(계열사) 전자_화학" sheetId="12" r:id="rId5"/>
    <sheet name="(계열사) 통신_서비스" sheetId="13" r:id="rId6"/>
  </sheets>
  <definedNames>
    <definedName name="MODEL" localSheetId="4">#REF!</definedName>
    <definedName name="MODEL" localSheetId="5">#REF!</definedName>
    <definedName name="MODEL" localSheetId="2">#REF!</definedName>
    <definedName name="MODEL" localSheetId="3">#REF!</definedName>
    <definedName name="MODEL" localSheetId="0">#REF!</definedName>
    <definedName name="MODEL" localSheetId="1">#REF!</definedName>
    <definedName name="MODEL">#REF!</definedName>
    <definedName name="_xlnm.Print_Area" localSheetId="4">'(계열사) 전자_화학'!$B$2:$R$37</definedName>
    <definedName name="_xlnm.Print_Area" localSheetId="5">'(계열사) 통신_서비스'!$B$2:$S$32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4" l="1"/>
  <c r="E5" i="14"/>
  <c r="C5" i="14"/>
  <c r="F5" i="14"/>
  <c r="I5" i="14"/>
  <c r="H5" i="14"/>
  <c r="G5" i="14"/>
  <c r="J5" i="14"/>
  <c r="M8" i="14"/>
  <c r="I14" i="12" l="1"/>
  <c r="M9" i="10"/>
  <c r="M6" i="10"/>
</calcChain>
</file>

<file path=xl/sharedStrings.xml><?xml version="1.0" encoding="utf-8"?>
<sst xmlns="http://schemas.openxmlformats.org/spreadsheetml/2006/main" count="183" uniqueCount="88">
  <si>
    <t>전자 계열</t>
  </si>
  <si>
    <t>매출액</t>
  </si>
  <si>
    <t>영업이익</t>
  </si>
  <si>
    <t>법인세차감전순이익</t>
  </si>
  <si>
    <t>순이익</t>
  </si>
  <si>
    <t>화학 계열</t>
  </si>
  <si>
    <t>영업수익</t>
  </si>
  <si>
    <t>배당금수익</t>
  </si>
  <si>
    <t>상표권사용수익</t>
  </si>
  <si>
    <t>임대수익</t>
  </si>
  <si>
    <t>영업비용</t>
  </si>
  <si>
    <t>영업외손익</t>
  </si>
  <si>
    <t>법인세비용</t>
  </si>
  <si>
    <t>계속영업이익</t>
  </si>
  <si>
    <t>중단영업손익</t>
  </si>
  <si>
    <t>당기순이익</t>
  </si>
  <si>
    <t>법인세차감전순이익</t>
    <phoneticPr fontId="4" type="noConversion"/>
  </si>
  <si>
    <t>매출</t>
  </si>
  <si>
    <t>매출원가</t>
  </si>
  <si>
    <t>매출총이익</t>
  </si>
  <si>
    <t>판매관리비</t>
  </si>
  <si>
    <t>총당기순이익</t>
  </si>
  <si>
    <t>지배주주지분순이익</t>
  </si>
  <si>
    <t>자산총계</t>
  </si>
  <si>
    <t>유동자산</t>
  </si>
  <si>
    <t>비유동자산</t>
  </si>
  <si>
    <t>부채총계</t>
  </si>
  <si>
    <t>유동부채</t>
  </si>
  <si>
    <t>비유동부채</t>
  </si>
  <si>
    <t>자본총계</t>
  </si>
  <si>
    <t>자본금</t>
  </si>
  <si>
    <t>자본잉여금</t>
  </si>
  <si>
    <t>기타포괄손익누계액</t>
  </si>
  <si>
    <t>기타자본항목</t>
  </si>
  <si>
    <t>이익잉여금</t>
  </si>
  <si>
    <t>비지배지분</t>
  </si>
  <si>
    <t>영업이익</t>
    <phoneticPr fontId="4" type="noConversion"/>
  </si>
  <si>
    <t>구분</t>
    <phoneticPr fontId="4" type="noConversion"/>
  </si>
  <si>
    <r>
      <t>LG</t>
    </r>
    <r>
      <rPr>
        <b/>
        <sz val="11"/>
        <color rgb="FF000000"/>
        <rFont val="LG스마트체 Regular"/>
        <family val="3"/>
        <charset val="129"/>
      </rPr>
      <t>생활건강</t>
    </r>
  </si>
  <si>
    <r>
      <t>LG</t>
    </r>
    <r>
      <rPr>
        <b/>
        <sz val="11"/>
        <color rgb="FF000000"/>
        <rFont val="LG스마트체 Regular"/>
        <family val="3"/>
        <charset val="129"/>
      </rPr>
      <t>에너지솔루션</t>
    </r>
    <phoneticPr fontId="4" type="noConversion"/>
  </si>
  <si>
    <t>LG CNS</t>
    <phoneticPr fontId="4" type="noConversion"/>
  </si>
  <si>
    <r>
      <rPr>
        <b/>
        <sz val="11"/>
        <color rgb="FF000000"/>
        <rFont val="LG스마트체 Regular"/>
        <family val="3"/>
        <charset val="129"/>
      </rPr>
      <t>통신</t>
    </r>
    <r>
      <rPr>
        <b/>
        <sz val="11"/>
        <color rgb="FF000000"/>
        <rFont val="Arial Narrow"/>
        <family val="2"/>
      </rPr>
      <t xml:space="preserve"> </t>
    </r>
    <r>
      <rPr>
        <b/>
        <sz val="11"/>
        <color rgb="FF000000"/>
        <rFont val="LG스마트체 Regular"/>
        <family val="3"/>
        <charset val="129"/>
      </rPr>
      <t>및</t>
    </r>
    <r>
      <rPr>
        <b/>
        <sz val="11"/>
        <color rgb="FF000000"/>
        <rFont val="Arial Narrow"/>
        <family val="2"/>
      </rPr>
      <t xml:space="preserve"> 
</t>
    </r>
    <r>
      <rPr>
        <b/>
        <sz val="11"/>
        <color rgb="FF000000"/>
        <rFont val="LG스마트체 Regular"/>
        <family val="3"/>
        <charset val="129"/>
      </rPr>
      <t>서비스</t>
    </r>
    <r>
      <rPr>
        <b/>
        <sz val="11"/>
        <color rgb="FF000000"/>
        <rFont val="Arial Narrow"/>
        <family val="2"/>
      </rPr>
      <t xml:space="preserve"> </t>
    </r>
    <r>
      <rPr>
        <b/>
        <sz val="11"/>
        <color rgb="FF000000"/>
        <rFont val="LG스마트체 Regular"/>
        <family val="3"/>
        <charset val="129"/>
      </rPr>
      <t>계열</t>
    </r>
    <phoneticPr fontId="4" type="noConversion"/>
  </si>
  <si>
    <r>
      <rPr>
        <sz val="11"/>
        <color rgb="FF000000"/>
        <rFont val="LG스마트체 Regular"/>
        <family val="3"/>
        <charset val="129"/>
      </rPr>
      <t>매출액</t>
    </r>
  </si>
  <si>
    <r>
      <rPr>
        <sz val="11"/>
        <color rgb="FF000000"/>
        <rFont val="LG스마트체 Regular"/>
        <family val="3"/>
        <charset val="129"/>
      </rPr>
      <t>영업이익</t>
    </r>
  </si>
  <si>
    <r>
      <rPr>
        <sz val="11"/>
        <color rgb="FF000000"/>
        <rFont val="LG스마트체 Regular"/>
        <family val="3"/>
        <charset val="129"/>
      </rPr>
      <t>법인세차감전순이익</t>
    </r>
    <phoneticPr fontId="4" type="noConversion"/>
  </si>
  <si>
    <r>
      <rPr>
        <sz val="11"/>
        <color rgb="FF000000"/>
        <rFont val="LG스마트체 Regular"/>
        <family val="3"/>
        <charset val="129"/>
      </rPr>
      <t>순이익</t>
    </r>
  </si>
  <si>
    <r>
      <rPr>
        <sz val="11"/>
        <color rgb="FF000000"/>
        <rFont val="LG스마트체 Regular"/>
        <family val="3"/>
        <charset val="129"/>
      </rPr>
      <t>법인세차감전순이익</t>
    </r>
  </si>
  <si>
    <r>
      <t>LG</t>
    </r>
    <r>
      <rPr>
        <b/>
        <sz val="11"/>
        <color rgb="FF000000"/>
        <rFont val="LG스마트체 Regular"/>
        <family val="3"/>
        <charset val="129"/>
      </rPr>
      <t>경영개발원</t>
    </r>
  </si>
  <si>
    <r>
      <t>LG</t>
    </r>
    <r>
      <rPr>
        <b/>
        <sz val="11"/>
        <color rgb="FF000000"/>
        <rFont val="LG스마트체 Regular"/>
        <family val="3"/>
        <charset val="129"/>
      </rPr>
      <t>스포츠</t>
    </r>
    <phoneticPr fontId="4" type="noConversion"/>
  </si>
  <si>
    <r>
      <rPr>
        <sz val="11"/>
        <color rgb="FF000000"/>
        <rFont val="LG스마트체 Regular"/>
        <family val="3"/>
        <charset val="129"/>
      </rPr>
      <t>영업이익</t>
    </r>
    <phoneticPr fontId="4" type="noConversion"/>
  </si>
  <si>
    <r>
      <t>LG</t>
    </r>
    <r>
      <rPr>
        <b/>
        <sz val="11"/>
        <color rgb="FF000000"/>
        <rFont val="LG스마트체 Regular"/>
        <family val="3"/>
        <charset val="129"/>
      </rPr>
      <t>유플러스</t>
    </r>
    <phoneticPr fontId="4" type="noConversion"/>
  </si>
  <si>
    <r>
      <rPr>
        <b/>
        <sz val="11"/>
        <color rgb="FF000000"/>
        <rFont val="LG스마트체 Regular"/>
        <family val="3"/>
        <charset val="129"/>
      </rPr>
      <t>지투알</t>
    </r>
    <phoneticPr fontId="4" type="noConversion"/>
  </si>
  <si>
    <t>지분법손익</t>
    <phoneticPr fontId="4" type="noConversion"/>
  </si>
  <si>
    <r>
      <rPr>
        <b/>
        <sz val="12"/>
        <color theme="1"/>
        <rFont val="LG스마트체 Regular"/>
        <family val="3"/>
        <charset val="129"/>
      </rPr>
      <t>구분</t>
    </r>
    <phoneticPr fontId="4" type="noConversion"/>
  </si>
  <si>
    <r>
      <rPr>
        <b/>
        <sz val="10"/>
        <color theme="1"/>
        <rFont val="LG스마트체 Regular"/>
        <family val="3"/>
        <charset val="129"/>
      </rPr>
      <t>구분</t>
    </r>
    <phoneticPr fontId="4" type="noConversion"/>
  </si>
  <si>
    <t>1Q.21</t>
  </si>
  <si>
    <t>2Q.21</t>
  </si>
  <si>
    <t>3Q.21</t>
  </si>
  <si>
    <t>4Q.21</t>
  </si>
  <si>
    <t>1Q.22</t>
  </si>
  <si>
    <t>2Q.22</t>
  </si>
  <si>
    <t>3Q.22</t>
  </si>
  <si>
    <t>3Q.22</t>
    <phoneticPr fontId="4" type="noConversion"/>
  </si>
  <si>
    <t>4Q.20</t>
    <phoneticPr fontId="4" type="noConversion"/>
  </si>
  <si>
    <t>1Q.21</t>
    <phoneticPr fontId="4" type="noConversion"/>
  </si>
  <si>
    <t>2Q.21</t>
    <phoneticPr fontId="4" type="noConversion"/>
  </si>
  <si>
    <t>3Q.21</t>
    <phoneticPr fontId="4" type="noConversion"/>
  </si>
  <si>
    <t>4Q.21</t>
    <phoneticPr fontId="4" type="noConversion"/>
  </si>
  <si>
    <t>1Q.22</t>
    <phoneticPr fontId="4" type="noConversion"/>
  </si>
  <si>
    <t>2Q.22</t>
    <phoneticPr fontId="4" type="noConversion"/>
  </si>
  <si>
    <t>4Q.22</t>
    <phoneticPr fontId="4" type="noConversion"/>
  </si>
  <si>
    <t xml:space="preserve">  재고자산</t>
    <phoneticPr fontId="4" type="noConversion"/>
  </si>
  <si>
    <t xml:space="preserve">  단기차입금</t>
    <phoneticPr fontId="4" type="noConversion"/>
  </si>
  <si>
    <t xml:space="preserve">  장기차입금</t>
    <phoneticPr fontId="4" type="noConversion"/>
  </si>
  <si>
    <t xml:space="preserve">  영업외수익</t>
    <phoneticPr fontId="4" type="noConversion"/>
  </si>
  <si>
    <t xml:space="preserve">  영업외비용</t>
    <phoneticPr fontId="4" type="noConversion"/>
  </si>
  <si>
    <t xml:space="preserve">  관계기업투자</t>
    <phoneticPr fontId="4" type="noConversion"/>
  </si>
  <si>
    <t>(단위: 백만 원)</t>
    <phoneticPr fontId="4" type="noConversion"/>
  </si>
  <si>
    <t xml:space="preserve">  현금성자산</t>
    <phoneticPr fontId="4" type="noConversion"/>
  </si>
  <si>
    <t xml:space="preserve">  PP&amp;E</t>
    <phoneticPr fontId="4" type="noConversion"/>
  </si>
  <si>
    <t>`</t>
    <phoneticPr fontId="4" type="noConversion"/>
  </si>
  <si>
    <r>
      <t>LG</t>
    </r>
    <r>
      <rPr>
        <b/>
        <sz val="11"/>
        <color rgb="FF000000"/>
        <rFont val="LG스마트체 Regular"/>
        <family val="3"/>
        <charset val="129"/>
      </rPr>
      <t>전자</t>
    </r>
    <phoneticPr fontId="4" type="noConversion"/>
  </si>
  <si>
    <r>
      <t>LG</t>
    </r>
    <r>
      <rPr>
        <b/>
        <sz val="11"/>
        <color rgb="FF000000"/>
        <rFont val="LG스마트체 Regular"/>
        <family val="3"/>
        <charset val="129"/>
      </rPr>
      <t>디스플레이</t>
    </r>
    <phoneticPr fontId="4" type="noConversion"/>
  </si>
  <si>
    <r>
      <t>LG</t>
    </r>
    <r>
      <rPr>
        <b/>
        <sz val="11"/>
        <color rgb="FF000000"/>
        <rFont val="LG스마트체 Regular"/>
        <family val="3"/>
        <charset val="129"/>
      </rPr>
      <t>이노텍</t>
    </r>
    <phoneticPr fontId="4" type="noConversion"/>
  </si>
  <si>
    <r>
      <t>LG</t>
    </r>
    <r>
      <rPr>
        <b/>
        <sz val="11"/>
        <color rgb="FF000000"/>
        <rFont val="LG스마트체 Regular"/>
        <family val="3"/>
        <charset val="129"/>
      </rPr>
      <t>화학</t>
    </r>
    <phoneticPr fontId="4" type="noConversion"/>
  </si>
  <si>
    <t>(단위: 십억 원)</t>
    <phoneticPr fontId="4" type="noConversion"/>
  </si>
  <si>
    <t>N/A</t>
    <phoneticPr fontId="4" type="noConversion"/>
  </si>
  <si>
    <t>디앤오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</si>
</sst>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176" formatCode="#,##0.0_);\(#,##0.0\)"/>
    <numFmt numFmtId="178" formatCode="0.0%"/>
    <numFmt numFmtId="179" formatCode="#,##0_);\(#,##0\)"/>
    <numFmt numFmtId="180" formatCode="_-* #,##0.0_-;\-* #,##0.0_-;_-* &quot;-&quot;_-;_-@_-"/>
    <numFmt numFmtId="181" formatCode="0.0_);\(0.0\)"/>
    <numFmt numFmtId="182" formatCode="#,##0.0;\(#,##0.0\);\-"/>
  </numFmts>
  <fonts count="4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9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rgb="FF006600"/>
      <name val="LG스마트체 Regular"/>
      <family val="3"/>
      <charset val="129"/>
    </font>
    <font>
      <sz val="9"/>
      <color rgb="FFC00000"/>
      <name val="LG스마트체 Regular"/>
      <family val="3"/>
      <charset val="129"/>
    </font>
    <font>
      <sz val="9"/>
      <color theme="0"/>
      <name val="LG스마트체 Regular"/>
      <family val="3"/>
      <charset val="129"/>
    </font>
    <font>
      <sz val="11"/>
      <color rgb="FFC00000"/>
      <name val="맑은 고딕"/>
      <family val="2"/>
      <charset val="129"/>
      <scheme val="minor"/>
    </font>
    <font>
      <b/>
      <sz val="10"/>
      <color theme="1"/>
      <name val="LG스마트체 Regular"/>
      <family val="3"/>
      <charset val="129"/>
    </font>
    <font>
      <sz val="10"/>
      <color theme="1"/>
      <name val="LG스마트체 Regular"/>
      <family val="3"/>
      <charset val="129"/>
    </font>
    <font>
      <sz val="8"/>
      <color theme="1"/>
      <name val="LG스마트체 Regular"/>
      <family val="3"/>
      <charset val="129"/>
    </font>
    <font>
      <b/>
      <sz val="9"/>
      <color rgb="FF000000"/>
      <name val="LG스마트체 Regular"/>
      <family val="3"/>
      <charset val="129"/>
    </font>
    <font>
      <sz val="9"/>
      <color rgb="FF000000"/>
      <name val="LG스마트체 Regular"/>
      <family val="3"/>
      <charset val="129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  <font>
      <sz val="9"/>
      <color rgb="FFC00000"/>
      <name val="LG스마트체 Bold"/>
      <family val="3"/>
      <charset val="129"/>
    </font>
    <font>
      <b/>
      <sz val="11"/>
      <color rgb="FF000000"/>
      <name val="LG스마트체 Regular"/>
      <family val="3"/>
      <charset val="129"/>
    </font>
    <font>
      <b/>
      <sz val="11"/>
      <color rgb="FF000000"/>
      <name val="Arial Narrow"/>
      <family val="2"/>
    </font>
    <font>
      <sz val="11"/>
      <color rgb="FF000000"/>
      <name val="LG스마트체 Regular"/>
      <family val="3"/>
      <charset val="129"/>
    </font>
    <font>
      <sz val="11"/>
      <color rgb="FF000000"/>
      <name val="Arial Narrow"/>
      <family val="2"/>
    </font>
    <font>
      <b/>
      <sz val="10"/>
      <color rgb="FF000000"/>
      <name val="LG스마트체 Regular"/>
      <family val="3"/>
      <charset val="129"/>
    </font>
    <font>
      <sz val="10"/>
      <color rgb="FF000000"/>
      <name val="LG스마트체 Regular"/>
      <family val="3"/>
      <charset val="129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1"/>
      <color theme="1"/>
      <name val="Arial Narrow"/>
      <family val="2"/>
    </font>
    <font>
      <sz val="11"/>
      <color rgb="FFC00000"/>
      <name val="LG스마트체 Regular"/>
      <family val="3"/>
      <charset val="129"/>
    </font>
    <font>
      <sz val="9"/>
      <color rgb="FF006600"/>
      <name val="Arial Narrow"/>
      <family val="2"/>
    </font>
    <font>
      <sz val="9"/>
      <color indexed="8"/>
      <name val="Arial"/>
      <family val="2"/>
    </font>
    <font>
      <b/>
      <sz val="10"/>
      <color theme="1"/>
      <name val="Arial Narrow"/>
      <family val="2"/>
    </font>
    <font>
      <b/>
      <sz val="9"/>
      <color rgb="FF6F6F6F"/>
      <name val="Arial Narrow"/>
      <family val="2"/>
    </font>
    <font>
      <sz val="9"/>
      <color rgb="FF6F6F6F"/>
      <name val="Arial Narrow"/>
      <family val="2"/>
    </font>
    <font>
      <b/>
      <sz val="12"/>
      <color theme="1"/>
      <name val="Arial Narrow"/>
      <family val="2"/>
    </font>
    <font>
      <b/>
      <sz val="12"/>
      <color theme="1"/>
      <name val="LG스마트체 Regular"/>
      <family val="3"/>
      <charset val="129"/>
    </font>
    <font>
      <b/>
      <sz val="11"/>
      <color rgb="FF6F6F6F"/>
      <name val="Arial Narrow"/>
      <family val="2"/>
    </font>
    <font>
      <sz val="11"/>
      <color rgb="FF6F6F6F"/>
      <name val="Arial Narrow"/>
      <family val="2"/>
    </font>
    <font>
      <b/>
      <sz val="10"/>
      <color rgb="FF6F6F6F"/>
      <name val="Arial Narrow"/>
      <family val="2"/>
    </font>
    <font>
      <sz val="10"/>
      <color rgb="FF6F6F6F"/>
      <name val="Arial Narrow"/>
      <family val="2"/>
    </font>
    <font>
      <b/>
      <sz val="11"/>
      <color theme="1"/>
      <name val="LG스마트체 Regular"/>
      <family val="3"/>
      <charset val="129"/>
    </font>
    <font>
      <b/>
      <sz val="11"/>
      <color theme="1"/>
      <name val="Arial Narrow"/>
      <family val="2"/>
    </font>
    <font>
      <b/>
      <sz val="11"/>
      <color rgb="FF000000"/>
      <name val="Arial Narrow"/>
      <family val="3"/>
      <charset val="129"/>
    </font>
    <font>
      <sz val="1"/>
      <color theme="1"/>
      <name val="맑은 고딕"/>
      <family val="2"/>
      <charset val="129"/>
      <scheme val="minor"/>
    </font>
    <font>
      <b/>
      <sz val="1"/>
      <color rgb="FF000000"/>
      <name val="Arial Narrow"/>
      <family val="2"/>
    </font>
    <font>
      <sz val="8"/>
      <color rgb="FF000000"/>
      <name val="LG스마트체 Regular"/>
      <family val="3"/>
      <charset val="129"/>
    </font>
    <font>
      <sz val="9"/>
      <color rgb="FFC00000"/>
      <name val="Arial Narrow"/>
      <family val="2"/>
    </font>
    <font>
      <sz val="9"/>
      <name val="LG스마트체 Bold"/>
      <family val="3"/>
      <charset val="129"/>
    </font>
    <font>
      <sz val="9"/>
      <name val="LG스마트체 Regular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6F5F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medium">
        <color rgb="FFC00000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/>
      <top style="thin">
        <color theme="0" tint="-0.34998626667073579"/>
      </top>
      <bottom style="dotted">
        <color theme="0" tint="-0.14999847407452621"/>
      </bottom>
      <diagonal/>
    </border>
    <border>
      <left style="thin">
        <color theme="0" tint="-0.34998626667073579"/>
      </left>
      <right style="dotted">
        <color theme="0" tint="-0.14999847407452621"/>
      </right>
      <top/>
      <bottom/>
      <diagonal/>
    </border>
    <border>
      <left style="thin">
        <color theme="0" tint="-0.34998626667073579"/>
      </left>
      <right style="dotted">
        <color theme="0" tint="-0.14999847407452621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dotted">
        <color theme="0" tint="-0.34998626667073579"/>
      </bottom>
      <diagonal/>
    </border>
    <border>
      <left style="thin">
        <color theme="0" tint="-0.34998626667073579"/>
      </left>
      <right style="dotted">
        <color theme="0" tint="-0.34998626667073579"/>
      </right>
      <top/>
      <bottom/>
      <diagonal/>
    </border>
    <border>
      <left style="thin">
        <color theme="0" tint="-0.34998626667073579"/>
      </left>
      <right style="dotted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dotted">
        <color theme="0" tint="-0.14999847407452621"/>
      </bottom>
      <diagonal/>
    </border>
    <border>
      <left/>
      <right/>
      <top style="medium">
        <color rgb="FFC00000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dotted">
        <color theme="0" tint="-0.14999847407452621"/>
      </left>
      <right/>
      <top/>
      <bottom style="thin">
        <color theme="0" tint="-0.34998626667073579"/>
      </bottom>
      <diagonal/>
    </border>
    <border>
      <left style="dotted">
        <color theme="0" tint="-0.14999847407452621"/>
      </left>
      <right/>
      <top/>
      <bottom/>
      <diagonal/>
    </border>
    <border>
      <left style="dotted">
        <color theme="0" tint="-0.14999847407452621"/>
      </left>
      <right/>
      <top style="dotted">
        <color theme="0" tint="-0.14999847407452621"/>
      </top>
      <bottom/>
      <diagonal/>
    </border>
    <border>
      <left/>
      <right/>
      <top style="dotted">
        <color theme="0" tint="-0.14999847407452621"/>
      </top>
      <bottom/>
      <diagonal/>
    </border>
    <border>
      <left style="dotted">
        <color theme="0" tint="-0.34998626667073579"/>
      </left>
      <right/>
      <top style="dotted">
        <color theme="0" tint="-0.34998626667073579"/>
      </top>
      <bottom/>
      <diagonal/>
    </border>
    <border>
      <left style="dotted">
        <color theme="0" tint="-0.34998626667073579"/>
      </left>
      <right/>
      <top/>
      <bottom/>
      <diagonal/>
    </border>
    <border>
      <left style="dotted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 style="medium">
        <color rgb="FFC00000"/>
      </top>
      <bottom/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0" fontId="29" fillId="0" borderId="0">
      <alignment vertical="center"/>
    </xf>
  </cellStyleXfs>
  <cellXfs count="214">
    <xf numFmtId="0" fontId="0" fillId="0" borderId="0" xfId="0">
      <alignment vertical="center"/>
    </xf>
    <xf numFmtId="41" fontId="0" fillId="0" borderId="0" xfId="1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3" fontId="0" fillId="0" borderId="0" xfId="0" applyNumberFormat="1">
      <alignment vertical="center"/>
    </xf>
    <xf numFmtId="0" fontId="5" fillId="3" borderId="0" xfId="0" applyFont="1" applyFill="1">
      <alignment vertical="center"/>
    </xf>
    <xf numFmtId="176" fontId="3" fillId="2" borderId="0" xfId="1" applyNumberFormat="1" applyFont="1" applyFill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wrapText="1" readingOrder="1"/>
    </xf>
    <xf numFmtId="176" fontId="3" fillId="3" borderId="0" xfId="1" applyNumberFormat="1" applyFont="1" applyFill="1" applyBorder="1" applyAlignment="1">
      <alignment horizontal="right" vertical="center" wrapText="1" readingOrder="1"/>
    </xf>
    <xf numFmtId="0" fontId="7" fillId="0" borderId="0" xfId="0" applyFont="1" applyFill="1" applyBorder="1" applyAlignment="1">
      <alignment horizontal="left" vertical="center" readingOrder="1"/>
    </xf>
    <xf numFmtId="0" fontId="9" fillId="0" borderId="0" xfId="0" applyFont="1">
      <alignment vertical="center"/>
    </xf>
    <xf numFmtId="3" fontId="9" fillId="0" borderId="0" xfId="0" applyNumberFormat="1" applyFont="1">
      <alignment vertical="center"/>
    </xf>
    <xf numFmtId="180" fontId="0" fillId="0" borderId="0" xfId="1" applyNumberFormat="1" applyFont="1">
      <alignment vertical="center"/>
    </xf>
    <xf numFmtId="180" fontId="0" fillId="0" borderId="0" xfId="0" applyNumberFormat="1">
      <alignment vertical="center"/>
    </xf>
    <xf numFmtId="0" fontId="17" fillId="0" borderId="0" xfId="0" applyFont="1" applyFill="1" applyBorder="1" applyAlignment="1">
      <alignment horizontal="left" vertical="center" wrapText="1" readingOrder="1"/>
    </xf>
    <xf numFmtId="0" fontId="27" fillId="0" borderId="0" xfId="0" applyFont="1" applyFill="1" applyBorder="1" applyAlignment="1">
      <alignment horizontal="left" vertical="center" readingOrder="1"/>
    </xf>
    <xf numFmtId="0" fontId="0" fillId="3" borderId="0" xfId="0" applyFill="1">
      <alignment vertical="center"/>
    </xf>
    <xf numFmtId="41" fontId="8" fillId="3" borderId="0" xfId="1" applyFont="1" applyFill="1">
      <alignment vertical="center"/>
    </xf>
    <xf numFmtId="0" fontId="0" fillId="0" borderId="0" xfId="0" applyFont="1">
      <alignment vertical="center"/>
    </xf>
    <xf numFmtId="0" fontId="0" fillId="0" borderId="2" xfId="0" applyBorder="1">
      <alignment vertical="center"/>
    </xf>
    <xf numFmtId="0" fontId="12" fillId="0" borderId="2" xfId="0" applyFont="1" applyFill="1" applyBorder="1" applyAlignment="1">
      <alignment vertical="center" wrapText="1"/>
    </xf>
    <xf numFmtId="0" fontId="30" fillId="4" borderId="3" xfId="0" applyFont="1" applyFill="1" applyBorder="1" applyAlignment="1">
      <alignment horizontal="center" vertical="center" wrapText="1" readingOrder="1"/>
    </xf>
    <xf numFmtId="0" fontId="30" fillId="4" borderId="3" xfId="0" quotePrefix="1" applyFont="1" applyFill="1" applyBorder="1" applyAlignment="1">
      <alignment horizontal="center" vertical="center" wrapText="1" readingOrder="1"/>
    </xf>
    <xf numFmtId="0" fontId="30" fillId="4" borderId="0" xfId="0" quotePrefix="1" applyFont="1" applyFill="1" applyBorder="1" applyAlignment="1">
      <alignment horizontal="center" vertical="center" wrapText="1" readingOrder="1"/>
    </xf>
    <xf numFmtId="0" fontId="30" fillId="5" borderId="3" xfId="0" quotePrefix="1" applyFont="1" applyFill="1" applyBorder="1" applyAlignment="1">
      <alignment horizontal="center" vertical="center" wrapText="1" readingOrder="1"/>
    </xf>
    <xf numFmtId="0" fontId="13" fillId="3" borderId="4" xfId="0" applyFont="1" applyFill="1" applyBorder="1" applyAlignment="1">
      <alignment horizontal="left" vertical="center" readingOrder="1"/>
    </xf>
    <xf numFmtId="0" fontId="14" fillId="3" borderId="3" xfId="0" applyFont="1" applyFill="1" applyBorder="1" applyAlignment="1">
      <alignment horizontal="left" vertical="center" readingOrder="1"/>
    </xf>
    <xf numFmtId="179" fontId="32" fillId="6" borderId="3" xfId="0" applyNumberFormat="1" applyFont="1" applyFill="1" applyBorder="1" applyAlignment="1">
      <alignment horizontal="right" vertical="center" wrapText="1" readingOrder="1"/>
    </xf>
    <xf numFmtId="179" fontId="32" fillId="3" borderId="3" xfId="0" applyNumberFormat="1" applyFont="1" applyFill="1" applyBorder="1" applyAlignment="1">
      <alignment horizontal="right" vertical="center" wrapText="1" readingOrder="1"/>
    </xf>
    <xf numFmtId="179" fontId="16" fillId="5" borderId="3" xfId="0" applyNumberFormat="1" applyFont="1" applyFill="1" applyBorder="1" applyAlignment="1">
      <alignment horizontal="right" vertical="center" wrapText="1" readingOrder="1"/>
    </xf>
    <xf numFmtId="0" fontId="14" fillId="3" borderId="0" xfId="0" applyFont="1" applyFill="1" applyBorder="1" applyAlignment="1">
      <alignment horizontal="left" vertical="center" readingOrder="1"/>
    </xf>
    <xf numFmtId="0" fontId="14" fillId="3" borderId="0" xfId="0" applyFont="1" applyFill="1" applyBorder="1" applyAlignment="1">
      <alignment horizontal="left" vertical="center" wrapText="1" readingOrder="1"/>
    </xf>
    <xf numFmtId="179" fontId="32" fillId="6" borderId="0" xfId="0" applyNumberFormat="1" applyFont="1" applyFill="1" applyBorder="1" applyAlignment="1">
      <alignment horizontal="right" vertical="center" wrapText="1" readingOrder="1"/>
    </xf>
    <xf numFmtId="179" fontId="32" fillId="3" borderId="0" xfId="0" applyNumberFormat="1" applyFont="1" applyFill="1" applyBorder="1" applyAlignment="1">
      <alignment horizontal="right" vertical="center" wrapText="1" readingOrder="1"/>
    </xf>
    <xf numFmtId="179" fontId="16" fillId="5" borderId="0" xfId="0" applyNumberFormat="1" applyFont="1" applyFill="1" applyBorder="1" applyAlignment="1">
      <alignment horizontal="right" vertical="center" wrapText="1" readingOrder="1"/>
    </xf>
    <xf numFmtId="0" fontId="14" fillId="3" borderId="3" xfId="0" applyFont="1" applyFill="1" applyBorder="1" applyAlignment="1">
      <alignment horizontal="left" vertical="center" wrapText="1" readingOrder="1"/>
    </xf>
    <xf numFmtId="0" fontId="13" fillId="3" borderId="0" xfId="0" applyFont="1" applyFill="1" applyBorder="1" applyAlignment="1">
      <alignment horizontal="left" vertical="center" readingOrder="1"/>
    </xf>
    <xf numFmtId="0" fontId="13" fillId="3" borderId="0" xfId="0" applyFont="1" applyFill="1" applyBorder="1" applyAlignment="1">
      <alignment horizontal="left" vertical="center" wrapText="1" readingOrder="1"/>
    </xf>
    <xf numFmtId="179" fontId="31" fillId="6" borderId="0" xfId="0" applyNumberFormat="1" applyFont="1" applyFill="1" applyBorder="1" applyAlignment="1">
      <alignment horizontal="right" vertical="center" wrapText="1" readingOrder="1"/>
    </xf>
    <xf numFmtId="179" fontId="31" fillId="3" borderId="0" xfId="0" applyNumberFormat="1" applyFont="1" applyFill="1" applyBorder="1" applyAlignment="1">
      <alignment horizontal="right" vertical="center" wrapText="1" readingOrder="1"/>
    </xf>
    <xf numFmtId="179" fontId="15" fillId="5" borderId="0" xfId="0" applyNumberFormat="1" applyFont="1" applyFill="1" applyBorder="1" applyAlignment="1">
      <alignment horizontal="right" vertical="center" wrapText="1" readingOrder="1"/>
    </xf>
    <xf numFmtId="0" fontId="14" fillId="3" borderId="0" xfId="0" applyFont="1" applyFill="1" applyBorder="1" applyAlignment="1">
      <alignment horizontal="left" vertical="center" wrapText="1" indent="1" readingOrder="1"/>
    </xf>
    <xf numFmtId="0" fontId="14" fillId="3" borderId="3" xfId="0" applyFont="1" applyFill="1" applyBorder="1" applyAlignment="1">
      <alignment horizontal="left" vertical="center" wrapText="1" indent="1" readingOrder="1"/>
    </xf>
    <xf numFmtId="179" fontId="16" fillId="3" borderId="0" xfId="0" applyNumberFormat="1" applyFont="1" applyFill="1" applyBorder="1" applyAlignment="1">
      <alignment horizontal="right" vertical="center" wrapText="1" readingOrder="1"/>
    </xf>
    <xf numFmtId="0" fontId="33" fillId="4" borderId="1" xfId="0" applyFont="1" applyFill="1" applyBorder="1" applyAlignment="1">
      <alignment horizontal="center" vertical="center" wrapText="1" readingOrder="1"/>
    </xf>
    <xf numFmtId="0" fontId="33" fillId="4" borderId="0" xfId="0" quotePrefix="1" applyFont="1" applyFill="1" applyBorder="1" applyAlignment="1">
      <alignment horizontal="center" vertical="center" wrapText="1" readingOrder="1"/>
    </xf>
    <xf numFmtId="0" fontId="33" fillId="4" borderId="0" xfId="0" applyFont="1" applyFill="1" applyBorder="1" applyAlignment="1">
      <alignment horizontal="center" vertical="center" wrapText="1" readingOrder="1"/>
    </xf>
    <xf numFmtId="0" fontId="33" fillId="5" borderId="0" xfId="0" quotePrefix="1" applyFont="1" applyFill="1" applyBorder="1" applyAlignment="1">
      <alignment horizontal="center" vertical="center" wrapText="1" readingOrder="1"/>
    </xf>
    <xf numFmtId="0" fontId="0" fillId="0" borderId="0" xfId="0" applyBorder="1">
      <alignment vertical="center"/>
    </xf>
    <xf numFmtId="0" fontId="18" fillId="3" borderId="0" xfId="0" applyFont="1" applyFill="1" applyBorder="1" applyAlignment="1">
      <alignment horizontal="left" vertical="center" wrapText="1" readingOrder="1"/>
    </xf>
    <xf numFmtId="179" fontId="35" fillId="6" borderId="0" xfId="0" applyNumberFormat="1" applyFont="1" applyFill="1" applyBorder="1" applyAlignment="1">
      <alignment horizontal="right" vertical="center" wrapText="1" readingOrder="1"/>
    </xf>
    <xf numFmtId="179" fontId="35" fillId="3" borderId="0" xfId="0" applyNumberFormat="1" applyFont="1" applyFill="1" applyBorder="1" applyAlignment="1">
      <alignment horizontal="right" vertical="center" wrapText="1" readingOrder="1"/>
    </xf>
    <xf numFmtId="179" fontId="19" fillId="5" borderId="0" xfId="0" applyNumberFormat="1" applyFont="1" applyFill="1" applyBorder="1" applyAlignment="1">
      <alignment horizontal="right" vertical="center" wrapText="1" readingOrder="1"/>
    </xf>
    <xf numFmtId="0" fontId="20" fillId="3" borderId="0" xfId="0" applyFont="1" applyFill="1" applyBorder="1" applyAlignment="1">
      <alignment horizontal="left" vertical="center" wrapText="1" readingOrder="1"/>
    </xf>
    <xf numFmtId="179" fontId="36" fillId="6" borderId="0" xfId="0" applyNumberFormat="1" applyFont="1" applyFill="1" applyBorder="1" applyAlignment="1">
      <alignment horizontal="right" vertical="center" wrapText="1" readingOrder="1"/>
    </xf>
    <xf numFmtId="179" fontId="36" fillId="3" borderId="0" xfId="0" applyNumberFormat="1" applyFont="1" applyFill="1" applyBorder="1" applyAlignment="1">
      <alignment horizontal="right" vertical="center" wrapText="1" readingOrder="1"/>
    </xf>
    <xf numFmtId="179" fontId="21" fillId="5" borderId="0" xfId="0" applyNumberFormat="1" applyFont="1" applyFill="1" applyBorder="1" applyAlignment="1">
      <alignment horizontal="right" vertical="center" wrapText="1" readingOrder="1"/>
    </xf>
    <xf numFmtId="0" fontId="20" fillId="3" borderId="3" xfId="0" applyFont="1" applyFill="1" applyBorder="1" applyAlignment="1">
      <alignment horizontal="left" vertical="center" wrapText="1" readingOrder="1"/>
    </xf>
    <xf numFmtId="179" fontId="36" fillId="6" borderId="3" xfId="0" applyNumberFormat="1" applyFont="1" applyFill="1" applyBorder="1" applyAlignment="1">
      <alignment horizontal="right" vertical="center" wrapText="1" readingOrder="1"/>
    </xf>
    <xf numFmtId="179" fontId="36" fillId="3" borderId="3" xfId="0" applyNumberFormat="1" applyFont="1" applyFill="1" applyBorder="1" applyAlignment="1">
      <alignment horizontal="right" vertical="center" wrapText="1" readingOrder="1"/>
    </xf>
    <xf numFmtId="179" fontId="21" fillId="5" borderId="3" xfId="0" applyNumberFormat="1" applyFont="1" applyFill="1" applyBorder="1" applyAlignment="1">
      <alignment horizontal="right" vertical="center" wrapText="1" readingOrder="1"/>
    </xf>
    <xf numFmtId="179" fontId="21" fillId="3" borderId="0" xfId="0" applyNumberFormat="1" applyFont="1" applyFill="1" applyBorder="1" applyAlignment="1">
      <alignment horizontal="right" vertical="center" wrapText="1" readingOrder="1"/>
    </xf>
    <xf numFmtId="3" fontId="0" fillId="0" borderId="2" xfId="0" applyNumberFormat="1" applyBorder="1">
      <alignment vertical="center"/>
    </xf>
    <xf numFmtId="0" fontId="22" fillId="3" borderId="0" xfId="0" applyFont="1" applyFill="1" applyBorder="1" applyAlignment="1">
      <alignment horizontal="left" vertical="center" readingOrder="1"/>
    </xf>
    <xf numFmtId="0" fontId="22" fillId="3" borderId="0" xfId="0" applyFont="1" applyFill="1" applyBorder="1" applyAlignment="1">
      <alignment horizontal="left" vertical="center" wrapText="1" readingOrder="1"/>
    </xf>
    <xf numFmtId="179" fontId="37" fillId="6" borderId="0" xfId="0" applyNumberFormat="1" applyFont="1" applyFill="1" applyBorder="1" applyAlignment="1">
      <alignment horizontal="right" vertical="center" wrapText="1" readingOrder="1"/>
    </xf>
    <xf numFmtId="179" fontId="37" fillId="3" borderId="0" xfId="0" applyNumberFormat="1" applyFont="1" applyFill="1" applyBorder="1" applyAlignment="1">
      <alignment horizontal="right" vertical="center" wrapText="1" readingOrder="1"/>
    </xf>
    <xf numFmtId="179" fontId="24" fillId="5" borderId="0" xfId="0" applyNumberFormat="1" applyFont="1" applyFill="1" applyBorder="1" applyAlignment="1">
      <alignment horizontal="right" vertical="center" wrapText="1" readingOrder="1"/>
    </xf>
    <xf numFmtId="0" fontId="23" fillId="3" borderId="0" xfId="0" applyFont="1" applyFill="1" applyBorder="1" applyAlignment="1">
      <alignment horizontal="left" vertical="center" indent="1" readingOrder="1"/>
    </xf>
    <xf numFmtId="179" fontId="38" fillId="6" borderId="0" xfId="0" applyNumberFormat="1" applyFont="1" applyFill="1" applyBorder="1" applyAlignment="1">
      <alignment horizontal="right" vertical="center" wrapText="1" readingOrder="1"/>
    </xf>
    <xf numFmtId="179" fontId="38" fillId="3" borderId="0" xfId="0" applyNumberFormat="1" applyFont="1" applyFill="1" applyBorder="1" applyAlignment="1">
      <alignment horizontal="right" vertical="center" wrapText="1" readingOrder="1"/>
    </xf>
    <xf numFmtId="179" fontId="25" fillId="5" borderId="0" xfId="0" applyNumberFormat="1" applyFont="1" applyFill="1" applyBorder="1" applyAlignment="1">
      <alignment horizontal="right" vertical="center" wrapText="1" readingOrder="1"/>
    </xf>
    <xf numFmtId="0" fontId="23" fillId="3" borderId="3" xfId="0" applyFont="1" applyFill="1" applyBorder="1" applyAlignment="1">
      <alignment horizontal="left" vertical="center" indent="1" readingOrder="1"/>
    </xf>
    <xf numFmtId="179" fontId="38" fillId="6" borderId="3" xfId="0" applyNumberFormat="1" applyFont="1" applyFill="1" applyBorder="1" applyAlignment="1">
      <alignment horizontal="right" vertical="center" wrapText="1" readingOrder="1"/>
    </xf>
    <xf numFmtId="179" fontId="38" fillId="3" borderId="3" xfId="0" applyNumberFormat="1" applyFont="1" applyFill="1" applyBorder="1" applyAlignment="1">
      <alignment horizontal="right" vertical="center" wrapText="1" readingOrder="1"/>
    </xf>
    <xf numFmtId="179" fontId="25" fillId="5" borderId="3" xfId="0" applyNumberFormat="1" applyFont="1" applyFill="1" applyBorder="1" applyAlignment="1">
      <alignment horizontal="right" vertical="center" wrapText="1" readingOrder="1"/>
    </xf>
    <xf numFmtId="0" fontId="22" fillId="3" borderId="5" xfId="0" applyFont="1" applyFill="1" applyBorder="1" applyAlignment="1">
      <alignment horizontal="left" vertical="center" readingOrder="1"/>
    </xf>
    <xf numFmtId="0" fontId="22" fillId="3" borderId="5" xfId="0" applyFont="1" applyFill="1" applyBorder="1" applyAlignment="1">
      <alignment horizontal="left" vertical="center" wrapText="1" readingOrder="1"/>
    </xf>
    <xf numFmtId="179" fontId="37" fillId="6" borderId="5" xfId="0" applyNumberFormat="1" applyFont="1" applyFill="1" applyBorder="1" applyAlignment="1">
      <alignment horizontal="right" vertical="center" wrapText="1" readingOrder="1"/>
    </xf>
    <xf numFmtId="179" fontId="37" fillId="3" borderId="5" xfId="0" applyNumberFormat="1" applyFont="1" applyFill="1" applyBorder="1" applyAlignment="1">
      <alignment horizontal="right" vertical="center" wrapText="1" readingOrder="1"/>
    </xf>
    <xf numFmtId="179" fontId="24" fillId="5" borderId="5" xfId="0" applyNumberFormat="1" applyFont="1" applyFill="1" applyBorder="1" applyAlignment="1">
      <alignment horizontal="right" vertical="center" wrapText="1" readingOrder="1"/>
    </xf>
    <xf numFmtId="0" fontId="23" fillId="3" borderId="3" xfId="0" applyFont="1" applyFill="1" applyBorder="1" applyAlignment="1">
      <alignment horizontal="left" vertical="center" readingOrder="1"/>
    </xf>
    <xf numFmtId="0" fontId="23" fillId="3" borderId="3" xfId="0" applyFont="1" applyFill="1" applyBorder="1" applyAlignment="1">
      <alignment horizontal="left" vertical="center" wrapText="1" readingOrder="1"/>
    </xf>
    <xf numFmtId="0" fontId="23" fillId="3" borderId="0" xfId="0" applyFont="1" applyFill="1" applyBorder="1" applyAlignment="1">
      <alignment horizontal="left" vertical="center" readingOrder="1"/>
    </xf>
    <xf numFmtId="0" fontId="23" fillId="3" borderId="0" xfId="0" applyFont="1" applyFill="1" applyBorder="1" applyAlignment="1">
      <alignment horizontal="left" vertical="center" wrapText="1" readingOrder="1"/>
    </xf>
    <xf numFmtId="41" fontId="38" fillId="3" borderId="3" xfId="1" applyFont="1" applyFill="1" applyBorder="1" applyAlignment="1">
      <alignment horizontal="right" vertical="center" wrapText="1" readingOrder="1"/>
    </xf>
    <xf numFmtId="41" fontId="25" fillId="5" borderId="3" xfId="0" applyNumberFormat="1" applyFont="1" applyFill="1" applyBorder="1" applyAlignment="1">
      <alignment horizontal="right" vertical="center" wrapText="1" readingOrder="1"/>
    </xf>
    <xf numFmtId="0" fontId="22" fillId="3" borderId="3" xfId="0" applyFont="1" applyFill="1" applyBorder="1" applyAlignment="1">
      <alignment horizontal="left" vertical="center" readingOrder="1"/>
    </xf>
    <xf numFmtId="0" fontId="22" fillId="3" borderId="3" xfId="0" applyFont="1" applyFill="1" applyBorder="1" applyAlignment="1">
      <alignment horizontal="left" vertical="center" wrapText="1" readingOrder="1"/>
    </xf>
    <xf numFmtId="179" fontId="37" fillId="6" borderId="3" xfId="0" applyNumberFormat="1" applyFont="1" applyFill="1" applyBorder="1" applyAlignment="1">
      <alignment horizontal="right" vertical="center" wrapText="1" readingOrder="1"/>
    </xf>
    <xf numFmtId="179" fontId="37" fillId="3" borderId="3" xfId="0" applyNumberFormat="1" applyFont="1" applyFill="1" applyBorder="1" applyAlignment="1">
      <alignment horizontal="right" vertical="center" wrapText="1" readingOrder="1"/>
    </xf>
    <xf numFmtId="179" fontId="24" fillId="5" borderId="3" xfId="0" applyNumberFormat="1" applyFont="1" applyFill="1" applyBorder="1" applyAlignment="1">
      <alignment horizontal="right" vertical="center" wrapText="1" readingOrder="1"/>
    </xf>
    <xf numFmtId="0" fontId="17" fillId="0" borderId="0" xfId="0" applyFont="1" applyFill="1" applyBorder="1" applyAlignment="1">
      <alignment horizontal="left" vertical="center" readingOrder="1"/>
    </xf>
    <xf numFmtId="0" fontId="39" fillId="4" borderId="3" xfId="0" applyFont="1" applyFill="1" applyBorder="1" applyAlignment="1">
      <alignment vertical="center" wrapText="1" readingOrder="1"/>
    </xf>
    <xf numFmtId="0" fontId="39" fillId="4" borderId="3" xfId="0" applyFont="1" applyFill="1" applyBorder="1" applyAlignment="1">
      <alignment vertical="center" readingOrder="1"/>
    </xf>
    <xf numFmtId="0" fontId="40" fillId="0" borderId="0" xfId="0" quotePrefix="1" applyFont="1" applyFill="1" applyBorder="1" applyAlignment="1">
      <alignment horizontal="center" vertical="center" wrapText="1" readingOrder="1"/>
    </xf>
    <xf numFmtId="0" fontId="19" fillId="0" borderId="8" xfId="0" applyFont="1" applyBorder="1" applyAlignment="1">
      <alignment vertical="center" readingOrder="1"/>
    </xf>
    <xf numFmtId="0" fontId="20" fillId="0" borderId="9" xfId="0" applyFont="1" applyBorder="1" applyAlignment="1">
      <alignment horizontal="left" vertical="center" wrapText="1" readingOrder="1"/>
    </xf>
    <xf numFmtId="176" fontId="36" fillId="6" borderId="9" xfId="1" applyNumberFormat="1" applyFont="1" applyFill="1" applyBorder="1" applyAlignment="1">
      <alignment horizontal="right" vertical="center" wrapText="1" readingOrder="1"/>
    </xf>
    <xf numFmtId="176" fontId="36" fillId="3" borderId="9" xfId="1" applyNumberFormat="1" applyFont="1" applyFill="1" applyBorder="1" applyAlignment="1">
      <alignment horizontal="right" vertical="center" wrapText="1" readingOrder="1"/>
    </xf>
    <xf numFmtId="180" fontId="36" fillId="3" borderId="9" xfId="1" applyNumberFormat="1" applyFont="1" applyFill="1" applyBorder="1" applyAlignment="1">
      <alignment horizontal="right" vertical="center" wrapText="1" readingOrder="1"/>
    </xf>
    <xf numFmtId="180" fontId="36" fillId="0" borderId="0" xfId="1" applyNumberFormat="1" applyFont="1" applyFill="1" applyBorder="1" applyAlignment="1">
      <alignment horizontal="right" vertical="center" wrapText="1" readingOrder="1"/>
    </xf>
    <xf numFmtId="0" fontId="19" fillId="0" borderId="10" xfId="0" applyFont="1" applyBorder="1" applyAlignment="1">
      <alignment vertical="center" readingOrder="1"/>
    </xf>
    <xf numFmtId="0" fontId="20" fillId="0" borderId="0" xfId="0" applyFont="1" applyBorder="1" applyAlignment="1">
      <alignment horizontal="left" vertical="center" wrapText="1" readingOrder="1"/>
    </xf>
    <xf numFmtId="176" fontId="36" fillId="6" borderId="0" xfId="1" applyNumberFormat="1" applyFont="1" applyFill="1" applyBorder="1" applyAlignment="1">
      <alignment horizontal="right" vertical="center" wrapText="1" readingOrder="1"/>
    </xf>
    <xf numFmtId="176" fontId="36" fillId="3" borderId="0" xfId="1" applyNumberFormat="1" applyFont="1" applyFill="1" applyBorder="1" applyAlignment="1">
      <alignment horizontal="right" vertical="center" wrapText="1" readingOrder="1"/>
    </xf>
    <xf numFmtId="0" fontId="19" fillId="0" borderId="11" xfId="0" applyFont="1" applyBorder="1" applyAlignment="1">
      <alignment vertical="center" readingOrder="1"/>
    </xf>
    <xf numFmtId="0" fontId="20" fillId="0" borderId="3" xfId="0" applyFont="1" applyBorder="1" applyAlignment="1">
      <alignment horizontal="left" vertical="center" wrapText="1" readingOrder="1"/>
    </xf>
    <xf numFmtId="176" fontId="36" fillId="6" borderId="3" xfId="1" applyNumberFormat="1" applyFont="1" applyFill="1" applyBorder="1" applyAlignment="1">
      <alignment horizontal="right" vertical="center" wrapText="1" readingOrder="1"/>
    </xf>
    <xf numFmtId="176" fontId="36" fillId="3" borderId="3" xfId="1" applyNumberFormat="1" applyFont="1" applyFill="1" applyBorder="1" applyAlignment="1">
      <alignment horizontal="right" vertical="center" wrapText="1" readingOrder="1"/>
    </xf>
    <xf numFmtId="180" fontId="26" fillId="5" borderId="9" xfId="1" applyNumberFormat="1" applyFont="1" applyFill="1" applyBorder="1" applyAlignment="1">
      <alignment horizontal="right" vertical="center" wrapText="1" readingOrder="1"/>
    </xf>
    <xf numFmtId="0" fontId="0" fillId="0" borderId="10" xfId="0" applyBorder="1">
      <alignment vertical="center"/>
    </xf>
    <xf numFmtId="181" fontId="36" fillId="0" borderId="0" xfId="1" applyNumberFormat="1" applyFont="1" applyFill="1" applyBorder="1" applyAlignment="1">
      <alignment horizontal="right" vertical="center" wrapText="1" readingOrder="1"/>
    </xf>
    <xf numFmtId="0" fontId="20" fillId="0" borderId="12" xfId="0" applyFont="1" applyBorder="1" applyAlignment="1">
      <alignment horizontal="left" vertical="center" wrapText="1" readingOrder="1"/>
    </xf>
    <xf numFmtId="176" fontId="36" fillId="6" borderId="12" xfId="1" applyNumberFormat="1" applyFont="1" applyFill="1" applyBorder="1" applyAlignment="1">
      <alignment horizontal="right" vertical="center" wrapText="1" readingOrder="1"/>
    </xf>
    <xf numFmtId="176" fontId="36" fillId="3" borderId="12" xfId="1" applyNumberFormat="1" applyFont="1" applyFill="1" applyBorder="1" applyAlignment="1">
      <alignment horizontal="right" vertical="center" wrapText="1" readingOrder="1"/>
    </xf>
    <xf numFmtId="0" fontId="0" fillId="0" borderId="13" xfId="0" applyBorder="1">
      <alignment vertical="center"/>
    </xf>
    <xf numFmtId="0" fontId="19" fillId="0" borderId="13" xfId="0" applyFont="1" applyBorder="1" applyAlignment="1">
      <alignment vertical="center" readingOrder="1"/>
    </xf>
    <xf numFmtId="0" fontId="19" fillId="0" borderId="14" xfId="0" applyFont="1" applyBorder="1" applyAlignment="1">
      <alignment vertical="center" readingOrder="1"/>
    </xf>
    <xf numFmtId="0" fontId="18" fillId="0" borderId="0" xfId="0" applyFont="1" applyBorder="1" applyAlignment="1">
      <alignment horizontal="center" vertical="center" wrapText="1" readingOrder="1"/>
    </xf>
    <xf numFmtId="0" fontId="20" fillId="0" borderId="15" xfId="0" applyFont="1" applyBorder="1" applyAlignment="1">
      <alignment horizontal="left" vertical="center" wrapText="1" readingOrder="1"/>
    </xf>
    <xf numFmtId="176" fontId="36" fillId="6" borderId="15" xfId="1" applyNumberFormat="1" applyFont="1" applyFill="1" applyBorder="1" applyAlignment="1">
      <alignment horizontal="right" vertical="center" wrapText="1" readingOrder="1"/>
    </xf>
    <xf numFmtId="176" fontId="36" fillId="3" borderId="15" xfId="1" applyNumberFormat="1" applyFont="1" applyFill="1" applyBorder="1" applyAlignment="1">
      <alignment horizontal="right" vertical="center" wrapText="1" readingOrder="1"/>
    </xf>
    <xf numFmtId="180" fontId="0" fillId="0" borderId="0" xfId="1" applyNumberFormat="1" applyFont="1" applyBorder="1">
      <alignment vertical="center"/>
    </xf>
    <xf numFmtId="0" fontId="39" fillId="4" borderId="16" xfId="0" applyFont="1" applyFill="1" applyBorder="1" applyAlignment="1">
      <alignment vertical="center" wrapText="1" readingOrder="1"/>
    </xf>
    <xf numFmtId="0" fontId="39" fillId="4" borderId="16" xfId="0" applyFont="1" applyFill="1" applyBorder="1" applyAlignment="1">
      <alignment vertical="center" readingOrder="1"/>
    </xf>
    <xf numFmtId="0" fontId="19" fillId="0" borderId="7" xfId="0" applyFont="1" applyBorder="1" applyAlignment="1">
      <alignment vertical="center" readingOrder="1"/>
    </xf>
    <xf numFmtId="0" fontId="21" fillId="0" borderId="0" xfId="0" applyFont="1" applyBorder="1" applyAlignment="1">
      <alignment horizontal="left" vertical="center" wrapText="1" readingOrder="1"/>
    </xf>
    <xf numFmtId="176" fontId="21" fillId="5" borderId="0" xfId="1" applyNumberFormat="1" applyFont="1" applyFill="1" applyBorder="1" applyAlignment="1">
      <alignment horizontal="right" vertical="center" wrapText="1" readingOrder="1"/>
    </xf>
    <xf numFmtId="0" fontId="21" fillId="0" borderId="3" xfId="0" applyFont="1" applyBorder="1" applyAlignment="1">
      <alignment horizontal="left" vertical="center" wrapText="1" readingOrder="1"/>
    </xf>
    <xf numFmtId="176" fontId="21" fillId="5" borderId="3" xfId="1" applyNumberFormat="1" applyFont="1" applyFill="1" applyBorder="1" applyAlignment="1">
      <alignment horizontal="right" vertical="center" wrapText="1" readingOrder="1"/>
    </xf>
    <xf numFmtId="0" fontId="19" fillId="0" borderId="8" xfId="0" applyFont="1" applyFill="1" applyBorder="1" applyAlignment="1">
      <alignment vertical="center" readingOrder="1"/>
    </xf>
    <xf numFmtId="0" fontId="21" fillId="0" borderId="0" xfId="0" applyFont="1" applyFill="1" applyBorder="1" applyAlignment="1">
      <alignment horizontal="left" vertical="center" wrapText="1" readingOrder="1"/>
    </xf>
    <xf numFmtId="0" fontId="21" fillId="0" borderId="3" xfId="0" applyFont="1" applyFill="1" applyBorder="1" applyAlignment="1">
      <alignment horizontal="left" vertical="center" wrapText="1" readingOrder="1"/>
    </xf>
    <xf numFmtId="0" fontId="0" fillId="0" borderId="4" xfId="0" applyBorder="1">
      <alignment vertical="center"/>
    </xf>
    <xf numFmtId="0" fontId="13" fillId="3" borderId="9" xfId="0" applyFont="1" applyFill="1" applyBorder="1" applyAlignment="1">
      <alignment horizontal="left" vertical="center" wrapText="1" readingOrder="1"/>
    </xf>
    <xf numFmtId="179" fontId="31" fillId="6" borderId="9" xfId="0" applyNumberFormat="1" applyFont="1" applyFill="1" applyBorder="1" applyAlignment="1">
      <alignment horizontal="right" vertical="center" wrapText="1" readingOrder="1"/>
    </xf>
    <xf numFmtId="179" fontId="31" fillId="3" borderId="9" xfId="0" applyNumberFormat="1" applyFont="1" applyFill="1" applyBorder="1" applyAlignment="1">
      <alignment horizontal="right" vertical="center" wrapText="1" readingOrder="1"/>
    </xf>
    <xf numFmtId="179" fontId="15" fillId="5" borderId="9" xfId="0" applyNumberFormat="1" applyFont="1" applyFill="1" applyBorder="1" applyAlignment="1">
      <alignment horizontal="right" vertical="center" wrapText="1" readingOrder="1"/>
    </xf>
    <xf numFmtId="179" fontId="38" fillId="6" borderId="22" xfId="0" applyNumberFormat="1" applyFont="1" applyFill="1" applyBorder="1" applyAlignment="1">
      <alignment horizontal="right" vertical="center" wrapText="1" readingOrder="1"/>
    </xf>
    <xf numFmtId="179" fontId="38" fillId="3" borderId="22" xfId="0" applyNumberFormat="1" applyFont="1" applyFill="1" applyBorder="1" applyAlignment="1">
      <alignment horizontal="right" vertical="center" wrapText="1" readingOrder="1"/>
    </xf>
    <xf numFmtId="182" fontId="38" fillId="3" borderId="22" xfId="0" applyNumberFormat="1" applyFont="1" applyFill="1" applyBorder="1" applyAlignment="1">
      <alignment horizontal="right" vertical="center" wrapText="1" readingOrder="1"/>
    </xf>
    <xf numFmtId="41" fontId="25" fillId="5" borderId="22" xfId="0" applyNumberFormat="1" applyFont="1" applyFill="1" applyBorder="1" applyAlignment="1">
      <alignment horizontal="right" vertical="center" wrapText="1" readingOrder="1"/>
    </xf>
    <xf numFmtId="176" fontId="35" fillId="6" borderId="0" xfId="1" applyNumberFormat="1" applyFont="1" applyFill="1" applyBorder="1" applyAlignment="1">
      <alignment horizontal="right" vertical="center" wrapText="1" readingOrder="1"/>
    </xf>
    <xf numFmtId="176" fontId="35" fillId="3" borderId="0" xfId="1" applyNumberFormat="1" applyFont="1" applyFill="1" applyBorder="1" applyAlignment="1">
      <alignment horizontal="right" vertical="center" wrapText="1" readingOrder="1"/>
    </xf>
    <xf numFmtId="176" fontId="40" fillId="5" borderId="0" xfId="1" applyNumberFormat="1" applyFont="1" applyFill="1" applyBorder="1" applyAlignment="1">
      <alignment horizontal="right" vertical="center" wrapText="1" readingOrder="1"/>
    </xf>
    <xf numFmtId="176" fontId="26" fillId="5" borderId="0" xfId="1" applyNumberFormat="1" applyFont="1" applyFill="1" applyBorder="1" applyAlignment="1">
      <alignment horizontal="right" vertical="center" wrapText="1" readingOrder="1"/>
    </xf>
    <xf numFmtId="176" fontId="26" fillId="5" borderId="3" xfId="1" applyNumberFormat="1" applyFont="1" applyFill="1" applyBorder="1" applyAlignment="1">
      <alignment horizontal="right" vertical="center" wrapText="1" readingOrder="1"/>
    </xf>
    <xf numFmtId="176" fontId="26" fillId="5" borderId="9" xfId="1" applyNumberFormat="1" applyFont="1" applyFill="1" applyBorder="1" applyAlignment="1">
      <alignment horizontal="right" vertical="center" wrapText="1" readingOrder="1"/>
    </xf>
    <xf numFmtId="176" fontId="26" fillId="5" borderId="12" xfId="1" applyNumberFormat="1" applyFont="1" applyFill="1" applyBorder="1" applyAlignment="1">
      <alignment horizontal="right" vertical="center" wrapText="1" readingOrder="1"/>
    </xf>
    <xf numFmtId="176" fontId="26" fillId="5" borderId="15" xfId="1" applyNumberFormat="1" applyFont="1" applyFill="1" applyBorder="1" applyAlignment="1">
      <alignment horizontal="right" vertical="center" wrapText="1" readingOrder="1"/>
    </xf>
    <xf numFmtId="0" fontId="39" fillId="3" borderId="12" xfId="0" applyFont="1" applyFill="1" applyBorder="1" applyAlignment="1">
      <alignment vertical="center" wrapText="1" readingOrder="1"/>
    </xf>
    <xf numFmtId="0" fontId="40" fillId="6" borderId="12" xfId="0" applyFont="1" applyFill="1" applyBorder="1" applyAlignment="1">
      <alignment horizontal="center" vertical="center" wrapText="1" readingOrder="1"/>
    </xf>
    <xf numFmtId="0" fontId="40" fillId="3" borderId="12" xfId="0" quotePrefix="1" applyFont="1" applyFill="1" applyBorder="1" applyAlignment="1">
      <alignment horizontal="center" vertical="center" wrapText="1" readingOrder="1"/>
    </xf>
    <xf numFmtId="0" fontId="40" fillId="5" borderId="12" xfId="0" quotePrefix="1" applyFont="1" applyFill="1" applyBorder="1" applyAlignment="1">
      <alignment horizontal="center" vertical="center" wrapText="1" readingOrder="1"/>
    </xf>
    <xf numFmtId="176" fontId="21" fillId="5" borderId="12" xfId="1" applyNumberFormat="1" applyFont="1" applyFill="1" applyBorder="1" applyAlignment="1">
      <alignment horizontal="right" vertical="center" wrapText="1" readingOrder="1"/>
    </xf>
    <xf numFmtId="0" fontId="21" fillId="0" borderId="12" xfId="0" applyFont="1" applyBorder="1" applyAlignment="1">
      <alignment horizontal="left" vertical="center" wrapText="1" readingOrder="1"/>
    </xf>
    <xf numFmtId="0" fontId="21" fillId="0" borderId="12" xfId="0" applyFont="1" applyFill="1" applyBorder="1" applyAlignment="1">
      <alignment horizontal="left" vertical="center" wrapText="1" readingOrder="1"/>
    </xf>
    <xf numFmtId="0" fontId="21" fillId="0" borderId="23" xfId="0" applyFont="1" applyFill="1" applyBorder="1" applyAlignment="1">
      <alignment horizontal="left" vertical="center" wrapText="1" readingOrder="1"/>
    </xf>
    <xf numFmtId="0" fontId="21" fillId="0" borderId="24" xfId="0" applyFont="1" applyFill="1" applyBorder="1" applyAlignment="1">
      <alignment horizontal="left" vertical="center" wrapText="1" readingOrder="1"/>
    </xf>
    <xf numFmtId="0" fontId="21" fillId="0" borderId="25" xfId="0" applyFont="1" applyFill="1" applyBorder="1" applyAlignment="1">
      <alignment horizontal="left" vertical="center" wrapText="1" readingOrder="1"/>
    </xf>
    <xf numFmtId="0" fontId="21" fillId="0" borderId="23" xfId="0" applyFont="1" applyBorder="1" applyAlignment="1">
      <alignment horizontal="left" vertical="center" wrapText="1" readingOrder="1"/>
    </xf>
    <xf numFmtId="0" fontId="21" fillId="0" borderId="24" xfId="0" applyFont="1" applyBorder="1" applyAlignment="1">
      <alignment horizontal="left" vertical="center" wrapText="1" readingOrder="1"/>
    </xf>
    <xf numFmtId="0" fontId="21" fillId="0" borderId="25" xfId="0" applyFont="1" applyBorder="1" applyAlignment="1">
      <alignment horizontal="left" vertical="center" wrapText="1" readingOrder="1"/>
    </xf>
    <xf numFmtId="176" fontId="19" fillId="5" borderId="0" xfId="1" applyNumberFormat="1" applyFont="1" applyFill="1" applyBorder="1" applyAlignment="1">
      <alignment horizontal="right" vertical="center" wrapText="1" readingOrder="1"/>
    </xf>
    <xf numFmtId="0" fontId="42" fillId="0" borderId="8" xfId="0" applyFont="1" applyBorder="1" applyAlignment="1">
      <alignment vertical="center"/>
    </xf>
    <xf numFmtId="0" fontId="43" fillId="0" borderId="8" xfId="0" applyFont="1" applyBorder="1" applyAlignment="1">
      <alignment vertical="center" readingOrder="1"/>
    </xf>
    <xf numFmtId="0" fontId="43" fillId="0" borderId="6" xfId="0" applyFont="1" applyBorder="1" applyAlignment="1">
      <alignment vertical="center" readingOrder="1"/>
    </xf>
    <xf numFmtId="0" fontId="42" fillId="0" borderId="13" xfId="0" applyFont="1" applyBorder="1">
      <alignment vertical="center"/>
    </xf>
    <xf numFmtId="0" fontId="43" fillId="0" borderId="13" xfId="0" applyFont="1" applyBorder="1" applyAlignment="1">
      <alignment vertical="center" readingOrder="1"/>
    </xf>
    <xf numFmtId="0" fontId="43" fillId="0" borderId="14" xfId="0" applyFont="1" applyBorder="1" applyAlignment="1">
      <alignment vertical="center" readingOrder="1"/>
    </xf>
    <xf numFmtId="0" fontId="43" fillId="0" borderId="13" xfId="0" applyFont="1" applyFill="1" applyBorder="1" applyAlignment="1">
      <alignment vertical="center" readingOrder="1"/>
    </xf>
    <xf numFmtId="0" fontId="43" fillId="0" borderId="14" xfId="0" applyFont="1" applyFill="1" applyBorder="1" applyAlignment="1">
      <alignment vertical="center" readingOrder="1"/>
    </xf>
    <xf numFmtId="0" fontId="42" fillId="0" borderId="8" xfId="0" applyFont="1" applyBorder="1">
      <alignment vertical="center"/>
    </xf>
    <xf numFmtId="0" fontId="43" fillId="0" borderId="8" xfId="0" applyFont="1" applyFill="1" applyBorder="1" applyAlignment="1">
      <alignment vertical="center" readingOrder="1"/>
    </xf>
    <xf numFmtId="0" fontId="43" fillId="0" borderId="6" xfId="0" applyFont="1" applyFill="1" applyBorder="1" applyAlignment="1">
      <alignment vertical="center" readingOrder="1"/>
    </xf>
    <xf numFmtId="0" fontId="33" fillId="4" borderId="3" xfId="0" applyFont="1" applyFill="1" applyBorder="1" applyAlignment="1">
      <alignment horizontal="center" vertical="center" wrapText="1" readingOrder="1"/>
    </xf>
    <xf numFmtId="0" fontId="33" fillId="4" borderId="3" xfId="0" quotePrefix="1" applyFont="1" applyFill="1" applyBorder="1" applyAlignment="1">
      <alignment horizontal="center" vertical="center" wrapText="1" readingOrder="1"/>
    </xf>
    <xf numFmtId="0" fontId="33" fillId="5" borderId="3" xfId="0" quotePrefix="1" applyFont="1" applyFill="1" applyBorder="1" applyAlignment="1">
      <alignment horizontal="center" vertical="center" wrapText="1" readingOrder="1"/>
    </xf>
    <xf numFmtId="0" fontId="30" fillId="4" borderId="26" xfId="0" quotePrefix="1" applyFont="1" applyFill="1" applyBorder="1" applyAlignment="1">
      <alignment horizontal="center" vertical="center" wrapText="1" readingOrder="1"/>
    </xf>
    <xf numFmtId="179" fontId="37" fillId="3" borderId="9" xfId="0" applyNumberFormat="1" applyFont="1" applyFill="1" applyBorder="1" applyAlignment="1">
      <alignment horizontal="right" vertical="center" wrapText="1" readingOrder="1"/>
    </xf>
    <xf numFmtId="178" fontId="0" fillId="0" borderId="0" xfId="0" applyNumberFormat="1">
      <alignment vertical="center"/>
    </xf>
    <xf numFmtId="0" fontId="44" fillId="3" borderId="0" xfId="0" applyFont="1" applyFill="1" applyBorder="1" applyAlignment="1">
      <alignment horizontal="left" vertical="center" readingOrder="1"/>
    </xf>
    <xf numFmtId="0" fontId="44" fillId="3" borderId="19" xfId="0" applyNumberFormat="1" applyFont="1" applyFill="1" applyBorder="1" applyAlignment="1">
      <alignment horizontal="left" vertical="center" wrapText="1" readingOrder="1"/>
    </xf>
    <xf numFmtId="0" fontId="14" fillId="3" borderId="21" xfId="0" applyFont="1" applyFill="1" applyBorder="1" applyAlignment="1">
      <alignment horizontal="left" vertical="center" wrapText="1" readingOrder="1"/>
    </xf>
    <xf numFmtId="0" fontId="14" fillId="3" borderId="20" xfId="0" applyFont="1" applyFill="1" applyBorder="1" applyAlignment="1">
      <alignment horizontal="left" vertical="center" wrapText="1" readingOrder="1"/>
    </xf>
    <xf numFmtId="0" fontId="14" fillId="3" borderId="19" xfId="0" applyFont="1" applyFill="1" applyBorder="1" applyAlignment="1">
      <alignment horizontal="left" vertical="center" wrapText="1" readingOrder="1"/>
    </xf>
    <xf numFmtId="0" fontId="45" fillId="0" borderId="0" xfId="0" applyFont="1" applyAlignment="1">
      <alignment horizontal="left" vertical="center" readingOrder="1"/>
    </xf>
    <xf numFmtId="3" fontId="5" fillId="0" borderId="0" xfId="0" applyNumberFormat="1" applyFont="1">
      <alignment vertical="center"/>
    </xf>
    <xf numFmtId="0" fontId="10" fillId="4" borderId="3" xfId="0" applyFont="1" applyFill="1" applyBorder="1" applyAlignment="1">
      <alignment horizontal="center" vertical="center" readingOrder="1"/>
    </xf>
    <xf numFmtId="0" fontId="30" fillId="4" borderId="1" xfId="0" applyFont="1" applyFill="1" applyBorder="1" applyAlignment="1">
      <alignment horizontal="center" vertical="center" wrapText="1" readingOrder="1"/>
    </xf>
    <xf numFmtId="0" fontId="30" fillId="4" borderId="0" xfId="0" applyFont="1" applyFill="1" applyBorder="1" applyAlignment="1">
      <alignment horizontal="center" vertical="center" wrapText="1" readingOrder="1"/>
    </xf>
    <xf numFmtId="0" fontId="18" fillId="0" borderId="0" xfId="0" applyFont="1" applyBorder="1" applyAlignment="1">
      <alignment horizontal="center" vertical="center" wrapText="1" readingOrder="1"/>
    </xf>
    <xf numFmtId="0" fontId="18" fillId="0" borderId="3" xfId="0" applyFont="1" applyBorder="1" applyAlignment="1">
      <alignment horizontal="center" vertical="center" wrapText="1" readingOrder="1"/>
    </xf>
    <xf numFmtId="176" fontId="36" fillId="7" borderId="4" xfId="1" applyNumberFormat="1" applyFont="1" applyFill="1" applyBorder="1" applyAlignment="1">
      <alignment horizontal="center" vertical="center" wrapText="1" readingOrder="1"/>
    </xf>
    <xf numFmtId="176" fontId="36" fillId="7" borderId="0" xfId="1" applyNumberFormat="1" applyFont="1" applyFill="1" applyBorder="1" applyAlignment="1">
      <alignment horizontal="center" vertical="center" wrapText="1" readingOrder="1"/>
    </xf>
    <xf numFmtId="176" fontId="36" fillId="7" borderId="3" xfId="1" applyNumberFormat="1" applyFont="1" applyFill="1" applyBorder="1" applyAlignment="1">
      <alignment horizontal="center" vertical="center" wrapText="1" readingOrder="1"/>
    </xf>
    <xf numFmtId="0" fontId="41" fillId="0" borderId="17" xfId="0" applyFont="1" applyBorder="1" applyAlignment="1">
      <alignment horizontal="center" vertical="center" wrapText="1" readingOrder="1"/>
    </xf>
    <xf numFmtId="0" fontId="19" fillId="0" borderId="18" xfId="0" applyFont="1" applyBorder="1" applyAlignment="1">
      <alignment horizontal="center" vertical="center" wrapText="1" readingOrder="1"/>
    </xf>
    <xf numFmtId="0" fontId="12" fillId="3" borderId="2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 readingOrder="1"/>
    </xf>
    <xf numFmtId="0" fontId="46" fillId="0" borderId="0" xfId="0" applyFont="1" applyFill="1" applyBorder="1" applyAlignment="1">
      <alignment horizontal="left" vertical="center" readingOrder="1"/>
    </xf>
    <xf numFmtId="0" fontId="47" fillId="0" borderId="0" xfId="0" applyFont="1" applyFill="1" applyBorder="1" applyAlignment="1">
      <alignment horizontal="left" vertical="center" readingOrder="1"/>
    </xf>
    <xf numFmtId="0" fontId="3" fillId="3" borderId="0" xfId="0" applyFont="1" applyFill="1" applyBorder="1" applyAlignment="1">
      <alignment horizontal="left" vertical="center" wrapText="1" readingOrder="1"/>
    </xf>
    <xf numFmtId="0" fontId="6" fillId="3" borderId="0" xfId="0" applyFont="1" applyFill="1">
      <alignment vertical="center"/>
    </xf>
    <xf numFmtId="178" fontId="28" fillId="3" borderId="0" xfId="2" applyNumberFormat="1" applyFont="1" applyFill="1">
      <alignment vertical="center"/>
    </xf>
    <xf numFmtId="0" fontId="17" fillId="3" borderId="0" xfId="0" applyFont="1" applyFill="1" applyBorder="1" applyAlignment="1">
      <alignment horizontal="left" vertical="center" wrapText="1" readingOrder="1"/>
    </xf>
    <xf numFmtId="0" fontId="17" fillId="3" borderId="0" xfId="0" applyFont="1" applyFill="1" applyBorder="1" applyAlignment="1">
      <alignment horizontal="left" vertical="center" readingOrder="1"/>
    </xf>
    <xf numFmtId="0" fontId="7" fillId="3" borderId="0" xfId="0" applyFont="1" applyFill="1" applyBorder="1" applyAlignment="1">
      <alignment horizontal="left" vertical="center" readingOrder="1"/>
    </xf>
    <xf numFmtId="0" fontId="7" fillId="3" borderId="0" xfId="0" applyFont="1" applyFill="1" applyAlignment="1">
      <alignment horizontal="left" vertical="center" readingOrder="1"/>
    </xf>
    <xf numFmtId="0" fontId="12" fillId="0" borderId="2" xfId="0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right" vertical="center" wrapText="1"/>
    </xf>
    <xf numFmtId="0" fontId="18" fillId="0" borderId="8" xfId="0" applyFont="1" applyFill="1" applyBorder="1" applyAlignment="1">
      <alignment vertical="center" readingOrder="1"/>
    </xf>
  </cellXfs>
  <cellStyles count="5">
    <cellStyle name="백분율" xfId="2" builtinId="5"/>
    <cellStyle name="쉼표 [0]" xfId="1" builtinId="6"/>
    <cellStyle name="쉼표 [0] 2 2" xfId="3" xr:uid="{00000000-0005-0000-0000-000002000000}"/>
    <cellStyle name="표준" xfId="0" builtinId="0"/>
    <cellStyle name="표준 4" xfId="4" xr:uid="{00000000-0005-0000-0000-000004000000}"/>
  </cellStyles>
  <dxfs count="0"/>
  <tableStyles count="0" defaultTableStyle="TableStyleMedium2" defaultPivotStyle="PivotStyleLight16"/>
  <colors>
    <mruColors>
      <color rgb="FFFFFFCC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49E7D-39F2-4443-89B3-E4C2D109B87C}">
  <sheetPr>
    <pageSetUpPr fitToPage="1"/>
  </sheetPr>
  <dimension ref="B1:W22"/>
  <sheetViews>
    <sheetView showGridLines="0" tabSelected="1" zoomScaleNormal="100" workbookViewId="0">
      <selection activeCell="P9" sqref="P9"/>
    </sheetView>
  </sheetViews>
  <sheetFormatPr defaultRowHeight="16.5" x14ac:dyDescent="0.3"/>
  <cols>
    <col min="1" max="1" width="2.5" customWidth="1"/>
    <col min="2" max="2" width="3.25" customWidth="1"/>
    <col min="3" max="3" width="17.625" customWidth="1"/>
    <col min="4" max="4" width="8.875" bestFit="1" customWidth="1"/>
    <col min="5" max="5" width="9.875" bestFit="1" customWidth="1"/>
    <col min="6" max="8" width="8.875" customWidth="1"/>
    <col min="9" max="9" width="8.875" bestFit="1" customWidth="1"/>
    <col min="10" max="13" width="8.875" customWidth="1"/>
    <col min="14" max="14" width="8.875" bestFit="1" customWidth="1"/>
  </cols>
  <sheetData>
    <row r="1" spans="2:14" ht="17.25" customHeight="1" thickBot="1" x14ac:dyDescent="0.35">
      <c r="B1" s="20"/>
      <c r="C1" s="20"/>
      <c r="D1" s="200"/>
      <c r="E1" s="200"/>
      <c r="F1" s="200"/>
      <c r="G1" s="200"/>
      <c r="H1" s="200"/>
      <c r="I1" s="21"/>
      <c r="J1" s="20"/>
      <c r="K1" s="20"/>
      <c r="L1" s="20"/>
      <c r="M1" s="20"/>
      <c r="N1" s="21" t="s">
        <v>77</v>
      </c>
    </row>
    <row r="2" spans="2:14" ht="24.75" customHeight="1" x14ac:dyDescent="0.3">
      <c r="B2" s="190" t="s">
        <v>37</v>
      </c>
      <c r="C2" s="190"/>
      <c r="D2" s="22">
        <v>2020</v>
      </c>
      <c r="E2" s="23" t="s">
        <v>55</v>
      </c>
      <c r="F2" s="24" t="s">
        <v>56</v>
      </c>
      <c r="G2" s="23" t="s">
        <v>57</v>
      </c>
      <c r="H2" s="23" t="s">
        <v>58</v>
      </c>
      <c r="I2" s="23">
        <v>2021</v>
      </c>
      <c r="J2" s="23" t="s">
        <v>59</v>
      </c>
      <c r="K2" s="23" t="s">
        <v>60</v>
      </c>
      <c r="L2" s="23" t="s">
        <v>61</v>
      </c>
      <c r="M2" s="25" t="s">
        <v>70</v>
      </c>
      <c r="N2" s="23">
        <v>2022</v>
      </c>
    </row>
    <row r="3" spans="2:14" ht="22.5" customHeight="1" x14ac:dyDescent="0.3">
      <c r="B3" s="26" t="s">
        <v>17</v>
      </c>
      <c r="C3" s="136"/>
      <c r="D3" s="137">
        <v>5199070</v>
      </c>
      <c r="E3" s="138">
        <v>1785259</v>
      </c>
      <c r="F3" s="138">
        <v>1528719</v>
      </c>
      <c r="G3" s="138">
        <v>1664933</v>
      </c>
      <c r="H3" s="138">
        <v>1880099</v>
      </c>
      <c r="I3" s="137">
        <v>6859010</v>
      </c>
      <c r="J3" s="138">
        <v>1785501</v>
      </c>
      <c r="K3" s="138">
        <v>1738145</v>
      </c>
      <c r="L3" s="138">
        <v>1745461</v>
      </c>
      <c r="M3" s="139">
        <v>1916880</v>
      </c>
      <c r="N3" s="137">
        <v>7185987</v>
      </c>
    </row>
    <row r="4" spans="2:14" ht="22.5" customHeight="1" x14ac:dyDescent="0.3">
      <c r="B4" s="27"/>
      <c r="C4" s="184" t="s">
        <v>52</v>
      </c>
      <c r="D4" s="28">
        <v>1203696</v>
      </c>
      <c r="E4" s="29">
        <v>860026</v>
      </c>
      <c r="F4" s="29">
        <v>488484</v>
      </c>
      <c r="G4" s="29">
        <v>444465</v>
      </c>
      <c r="H4" s="29">
        <v>154294</v>
      </c>
      <c r="I4" s="28">
        <v>1947269</v>
      </c>
      <c r="J4" s="29">
        <v>688313</v>
      </c>
      <c r="K4" s="29">
        <v>354714</v>
      </c>
      <c r="L4" s="29">
        <v>340821</v>
      </c>
      <c r="M4" s="30">
        <v>-80937</v>
      </c>
      <c r="N4" s="28">
        <v>1302911</v>
      </c>
    </row>
    <row r="5" spans="2:14" ht="22.5" customHeight="1" x14ac:dyDescent="0.3">
      <c r="B5" s="31" t="s">
        <v>18</v>
      </c>
      <c r="C5" s="32"/>
      <c r="D5" s="33">
        <v>3302831</v>
      </c>
      <c r="E5" s="34">
        <v>749325</v>
      </c>
      <c r="F5" s="34">
        <v>867516</v>
      </c>
      <c r="G5" s="34">
        <v>982685</v>
      </c>
      <c r="H5" s="34">
        <v>1465921</v>
      </c>
      <c r="I5" s="33">
        <v>4065447</v>
      </c>
      <c r="J5" s="34">
        <v>879126</v>
      </c>
      <c r="K5" s="34">
        <v>1145982</v>
      </c>
      <c r="L5" s="34">
        <v>1135907</v>
      </c>
      <c r="M5" s="35">
        <v>1692174</v>
      </c>
      <c r="N5" s="33">
        <v>4853189</v>
      </c>
    </row>
    <row r="6" spans="2:14" ht="22.5" customHeight="1" x14ac:dyDescent="0.3">
      <c r="B6" s="31" t="s">
        <v>19</v>
      </c>
      <c r="C6" s="32"/>
      <c r="D6" s="33">
        <v>1896239</v>
      </c>
      <c r="E6" s="34">
        <v>1035934</v>
      </c>
      <c r="F6" s="34">
        <v>661203</v>
      </c>
      <c r="G6" s="34">
        <v>682248</v>
      </c>
      <c r="H6" s="34">
        <v>414178</v>
      </c>
      <c r="I6" s="33">
        <v>2793563</v>
      </c>
      <c r="J6" s="34">
        <v>906375</v>
      </c>
      <c r="K6" s="34">
        <v>592163</v>
      </c>
      <c r="L6" s="34">
        <v>609554</v>
      </c>
      <c r="M6" s="35">
        <v>224706</v>
      </c>
      <c r="N6" s="33">
        <v>2332798</v>
      </c>
    </row>
    <row r="7" spans="2:14" ht="22.5" customHeight="1" x14ac:dyDescent="0.3">
      <c r="B7" s="27" t="s">
        <v>20</v>
      </c>
      <c r="C7" s="36"/>
      <c r="D7" s="28">
        <v>310183</v>
      </c>
      <c r="E7" s="29">
        <v>70047</v>
      </c>
      <c r="F7" s="29">
        <v>80360</v>
      </c>
      <c r="G7" s="29">
        <v>81993</v>
      </c>
      <c r="H7" s="29">
        <v>101059</v>
      </c>
      <c r="I7" s="28">
        <v>333459</v>
      </c>
      <c r="J7" s="29">
        <v>78096</v>
      </c>
      <c r="K7" s="29">
        <v>91674</v>
      </c>
      <c r="L7" s="29">
        <v>100306</v>
      </c>
      <c r="M7" s="30">
        <v>121342</v>
      </c>
      <c r="N7" s="28">
        <v>391418</v>
      </c>
    </row>
    <row r="8" spans="2:14" ht="22.5" customHeight="1" x14ac:dyDescent="0.3">
      <c r="B8" s="37" t="s">
        <v>2</v>
      </c>
      <c r="C8" s="38"/>
      <c r="D8" s="39">
        <v>1586056</v>
      </c>
      <c r="E8" s="40">
        <v>965887</v>
      </c>
      <c r="F8" s="40">
        <v>580843</v>
      </c>
      <c r="G8" s="40">
        <v>600255</v>
      </c>
      <c r="H8" s="40">
        <v>313119</v>
      </c>
      <c r="I8" s="39">
        <v>2460104</v>
      </c>
      <c r="J8" s="40">
        <v>828279</v>
      </c>
      <c r="K8" s="40">
        <v>500489</v>
      </c>
      <c r="L8" s="40">
        <v>509248</v>
      </c>
      <c r="M8" s="41">
        <v>103364</v>
      </c>
      <c r="N8" s="39">
        <v>1941380</v>
      </c>
    </row>
    <row r="9" spans="2:14" ht="22.5" customHeight="1" x14ac:dyDescent="0.3">
      <c r="B9" s="31" t="s">
        <v>11</v>
      </c>
      <c r="C9" s="32"/>
      <c r="D9" s="33">
        <v>57044</v>
      </c>
      <c r="E9" s="34">
        <v>116365</v>
      </c>
      <c r="F9" s="34">
        <v>197</v>
      </c>
      <c r="G9" s="34">
        <v>-3142</v>
      </c>
      <c r="H9" s="34">
        <v>-182539</v>
      </c>
      <c r="I9" s="33">
        <v>-69119</v>
      </c>
      <c r="J9" s="34">
        <v>196</v>
      </c>
      <c r="K9" s="34">
        <v>21763</v>
      </c>
      <c r="L9" s="34">
        <v>7210</v>
      </c>
      <c r="M9" s="35">
        <v>75069</v>
      </c>
      <c r="N9" s="33">
        <v>104238</v>
      </c>
    </row>
    <row r="10" spans="2:14" ht="22.5" customHeight="1" x14ac:dyDescent="0.3">
      <c r="B10" s="183" t="s">
        <v>74</v>
      </c>
      <c r="C10" s="42"/>
      <c r="D10" s="33">
        <v>223774</v>
      </c>
      <c r="E10" s="34">
        <v>135917</v>
      </c>
      <c r="F10" s="34">
        <v>15342</v>
      </c>
      <c r="G10" s="34">
        <v>15771</v>
      </c>
      <c r="H10" s="34">
        <v>28418</v>
      </c>
      <c r="I10" s="33">
        <v>195448</v>
      </c>
      <c r="J10" s="34">
        <v>25937</v>
      </c>
      <c r="K10" s="34">
        <v>42360</v>
      </c>
      <c r="L10" s="34">
        <v>47230</v>
      </c>
      <c r="M10" s="35">
        <v>98894</v>
      </c>
      <c r="N10" s="33">
        <v>214421</v>
      </c>
    </row>
    <row r="11" spans="2:14" ht="22.5" customHeight="1" x14ac:dyDescent="0.3">
      <c r="B11" s="183" t="s">
        <v>75</v>
      </c>
      <c r="C11" s="42"/>
      <c r="D11" s="33">
        <v>166730</v>
      </c>
      <c r="E11" s="34">
        <v>19552</v>
      </c>
      <c r="F11" s="34">
        <v>15145</v>
      </c>
      <c r="G11" s="34">
        <v>18913</v>
      </c>
      <c r="H11" s="34">
        <v>210957</v>
      </c>
      <c r="I11" s="33">
        <v>264567</v>
      </c>
      <c r="J11" s="34">
        <v>25741</v>
      </c>
      <c r="K11" s="34">
        <v>20597</v>
      </c>
      <c r="L11" s="34">
        <v>40020</v>
      </c>
      <c r="M11" s="35">
        <v>23825</v>
      </c>
      <c r="N11" s="33">
        <v>110183</v>
      </c>
    </row>
    <row r="12" spans="2:14" ht="22.5" customHeight="1" x14ac:dyDescent="0.3">
      <c r="B12" s="31" t="s">
        <v>3</v>
      </c>
      <c r="C12" s="32"/>
      <c r="D12" s="33">
        <v>1643100</v>
      </c>
      <c r="E12" s="34">
        <v>1082252</v>
      </c>
      <c r="F12" s="34">
        <v>581040</v>
      </c>
      <c r="G12" s="34">
        <v>597113</v>
      </c>
      <c r="H12" s="34">
        <v>130580</v>
      </c>
      <c r="I12" s="33">
        <v>2390985</v>
      </c>
      <c r="J12" s="34">
        <v>828475</v>
      </c>
      <c r="K12" s="34">
        <v>522252</v>
      </c>
      <c r="L12" s="34">
        <v>516458</v>
      </c>
      <c r="M12" s="35">
        <v>178433</v>
      </c>
      <c r="N12" s="33">
        <v>2045618</v>
      </c>
    </row>
    <row r="13" spans="2:14" ht="22.5" customHeight="1" x14ac:dyDescent="0.3">
      <c r="B13" s="31" t="s">
        <v>13</v>
      </c>
      <c r="C13" s="32"/>
      <c r="D13" s="33">
        <v>1338750</v>
      </c>
      <c r="E13" s="34">
        <v>993629</v>
      </c>
      <c r="F13" s="34">
        <v>553261</v>
      </c>
      <c r="G13" s="34">
        <v>557343</v>
      </c>
      <c r="H13" s="34">
        <v>77501</v>
      </c>
      <c r="I13" s="33">
        <v>2181734</v>
      </c>
      <c r="J13" s="34">
        <v>760300</v>
      </c>
      <c r="K13" s="34">
        <v>475331</v>
      </c>
      <c r="L13" s="34">
        <v>453891</v>
      </c>
      <c r="M13" s="35">
        <v>-170987</v>
      </c>
      <c r="N13" s="33">
        <v>1518535</v>
      </c>
    </row>
    <row r="14" spans="2:14" ht="22.5" customHeight="1" x14ac:dyDescent="0.3">
      <c r="B14" s="27" t="s">
        <v>14</v>
      </c>
      <c r="C14" s="36"/>
      <c r="D14" s="28">
        <v>201908</v>
      </c>
      <c r="E14" s="29">
        <v>63764</v>
      </c>
      <c r="F14" s="29">
        <v>447818</v>
      </c>
      <c r="G14" s="29">
        <v>9221</v>
      </c>
      <c r="H14" s="29">
        <v>-18563</v>
      </c>
      <c r="I14" s="28">
        <v>502240</v>
      </c>
      <c r="J14" s="29">
        <v>584698</v>
      </c>
      <c r="K14" s="29">
        <v>2635</v>
      </c>
      <c r="L14" s="29">
        <v>1938</v>
      </c>
      <c r="M14" s="30">
        <v>7944</v>
      </c>
      <c r="N14" s="28">
        <v>597215</v>
      </c>
    </row>
    <row r="15" spans="2:14" ht="22.5" customHeight="1" x14ac:dyDescent="0.3">
      <c r="B15" s="37" t="s">
        <v>21</v>
      </c>
      <c r="C15" s="38"/>
      <c r="D15" s="39">
        <v>1540658</v>
      </c>
      <c r="E15" s="40">
        <v>1057393</v>
      </c>
      <c r="F15" s="40">
        <v>1001079</v>
      </c>
      <c r="G15" s="40">
        <v>566564</v>
      </c>
      <c r="H15" s="40">
        <v>58938</v>
      </c>
      <c r="I15" s="39">
        <v>2683974</v>
      </c>
      <c r="J15" s="40">
        <v>1344998</v>
      </c>
      <c r="K15" s="40">
        <v>477966</v>
      </c>
      <c r="L15" s="40">
        <v>455829</v>
      </c>
      <c r="M15" s="41">
        <v>-163043</v>
      </c>
      <c r="N15" s="39">
        <v>2115750</v>
      </c>
    </row>
    <row r="16" spans="2:14" ht="22.5" customHeight="1" x14ac:dyDescent="0.3">
      <c r="B16" s="27" t="s">
        <v>22</v>
      </c>
      <c r="C16" s="43"/>
      <c r="D16" s="28">
        <v>1465673</v>
      </c>
      <c r="E16" s="29">
        <v>1040022</v>
      </c>
      <c r="F16" s="29">
        <v>971004</v>
      </c>
      <c r="G16" s="29">
        <v>543971</v>
      </c>
      <c r="H16" s="29">
        <v>10456</v>
      </c>
      <c r="I16" s="28">
        <v>2565453</v>
      </c>
      <c r="J16" s="29">
        <v>1332290</v>
      </c>
      <c r="K16" s="29">
        <v>445825</v>
      </c>
      <c r="L16" s="29">
        <v>412625</v>
      </c>
      <c r="M16" s="30">
        <v>-211171</v>
      </c>
      <c r="N16" s="28">
        <v>1979569</v>
      </c>
    </row>
    <row r="17" spans="2:14" ht="13.5" customHeight="1" x14ac:dyDescent="0.3">
      <c r="B17" s="31"/>
      <c r="C17" s="42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</row>
    <row r="18" spans="2:14" x14ac:dyDescent="0.3">
      <c r="C18" s="201"/>
    </row>
    <row r="19" spans="2:14" x14ac:dyDescent="0.3">
      <c r="C19" s="202"/>
    </row>
    <row r="20" spans="2:14" x14ac:dyDescent="0.3">
      <c r="C20" s="203"/>
    </row>
    <row r="21" spans="2:14" s="11" customFormat="1" x14ac:dyDescent="0.3">
      <c r="C21" s="203"/>
    </row>
    <row r="22" spans="2:14" x14ac:dyDescent="0.3">
      <c r="C22" s="203"/>
    </row>
  </sheetData>
  <mergeCells count="2">
    <mergeCell ref="D1:H1"/>
    <mergeCell ref="B2:C2"/>
  </mergeCells>
  <phoneticPr fontId="4" type="noConversion"/>
  <pageMargins left="0.7" right="0.7" top="0.75" bottom="0.75" header="0.3" footer="0.3"/>
  <pageSetup paperSize="9" fitToHeight="0" orientation="landscape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00B66-38EA-4684-A69F-EACDDB16ED06}">
  <sheetPr>
    <pageSetUpPr fitToPage="1"/>
  </sheetPr>
  <dimension ref="B1:R32"/>
  <sheetViews>
    <sheetView showGridLines="0" zoomScale="85" zoomScaleNormal="85" workbookViewId="0">
      <selection activeCell="P8" sqref="P8"/>
    </sheetView>
  </sheetViews>
  <sheetFormatPr defaultRowHeight="16.5" x14ac:dyDescent="0.3"/>
  <cols>
    <col min="1" max="1" width="2.75" customWidth="1"/>
    <col min="2" max="2" width="16.625" customWidth="1"/>
    <col min="3" max="6" width="11.625" customWidth="1"/>
    <col min="7" max="7" width="11.75" customWidth="1"/>
    <col min="8" max="11" width="11.625" customWidth="1"/>
  </cols>
  <sheetData>
    <row r="1" spans="2:18" ht="17.25" thickBot="1" x14ac:dyDescent="0.35">
      <c r="B1" s="20"/>
      <c r="C1" s="20"/>
      <c r="D1" s="20"/>
      <c r="E1" s="20"/>
      <c r="F1" s="20"/>
      <c r="G1" s="20"/>
      <c r="H1" s="20"/>
      <c r="I1" s="20"/>
      <c r="J1" s="20"/>
      <c r="K1" s="212" t="s">
        <v>77</v>
      </c>
    </row>
    <row r="2" spans="2:18" ht="24.75" customHeight="1" x14ac:dyDescent="0.3">
      <c r="B2" s="45" t="s">
        <v>53</v>
      </c>
      <c r="C2" s="46" t="s">
        <v>63</v>
      </c>
      <c r="D2" s="47" t="s">
        <v>64</v>
      </c>
      <c r="E2" s="47" t="s">
        <v>65</v>
      </c>
      <c r="F2" s="47" t="s">
        <v>66</v>
      </c>
      <c r="G2" s="47" t="s">
        <v>67</v>
      </c>
      <c r="H2" s="46" t="s">
        <v>68</v>
      </c>
      <c r="I2" s="46" t="s">
        <v>69</v>
      </c>
      <c r="J2" s="46" t="s">
        <v>62</v>
      </c>
      <c r="K2" s="48" t="s">
        <v>70</v>
      </c>
    </row>
    <row r="3" spans="2:18" ht="26.25" customHeight="1" x14ac:dyDescent="0.3">
      <c r="B3" s="50" t="s">
        <v>23</v>
      </c>
      <c r="C3" s="51">
        <v>24282268</v>
      </c>
      <c r="D3" s="52">
        <v>25162045</v>
      </c>
      <c r="E3" s="52">
        <v>24005975</v>
      </c>
      <c r="F3" s="52">
        <v>24974600</v>
      </c>
      <c r="G3" s="51">
        <v>25669796</v>
      </c>
      <c r="H3" s="52">
        <v>28710755</v>
      </c>
      <c r="I3" s="52">
        <v>28859715</v>
      </c>
      <c r="J3" s="52">
        <v>29979618</v>
      </c>
      <c r="K3" s="53">
        <v>29633677</v>
      </c>
      <c r="R3" s="182"/>
    </row>
    <row r="4" spans="2:18" ht="26.25" customHeight="1" x14ac:dyDescent="0.3">
      <c r="B4" s="54" t="s">
        <v>24</v>
      </c>
      <c r="C4" s="55">
        <v>5895921</v>
      </c>
      <c r="D4" s="56">
        <v>6372438</v>
      </c>
      <c r="E4" s="56">
        <v>4587283</v>
      </c>
      <c r="F4" s="56">
        <v>4797480</v>
      </c>
      <c r="G4" s="55">
        <v>5547934</v>
      </c>
      <c r="H4" s="56">
        <v>5145530</v>
      </c>
      <c r="I4" s="56">
        <v>4165808</v>
      </c>
      <c r="J4" s="56">
        <v>4367092</v>
      </c>
      <c r="K4" s="57">
        <v>5083392</v>
      </c>
      <c r="O4" s="2"/>
    </row>
    <row r="5" spans="2:18" ht="26.25" customHeight="1" x14ac:dyDescent="0.3">
      <c r="B5" s="85" t="s">
        <v>78</v>
      </c>
      <c r="C5" s="55">
        <v>2960187</v>
      </c>
      <c r="D5" s="56">
        <v>3170619</v>
      </c>
      <c r="E5" s="56">
        <v>2972062</v>
      </c>
      <c r="F5" s="56">
        <v>3088549</v>
      </c>
      <c r="G5" s="55">
        <v>2941940</v>
      </c>
      <c r="H5" s="56">
        <v>3352998</v>
      </c>
      <c r="I5" s="56">
        <v>2594192</v>
      </c>
      <c r="J5" s="56">
        <v>2579173</v>
      </c>
      <c r="K5" s="57">
        <v>2935091</v>
      </c>
    </row>
    <row r="6" spans="2:18" ht="26.25" customHeight="1" x14ac:dyDescent="0.3">
      <c r="B6" s="85" t="s">
        <v>71</v>
      </c>
      <c r="C6" s="55">
        <v>41682</v>
      </c>
      <c r="D6" s="56">
        <v>56711</v>
      </c>
      <c r="E6" s="56">
        <v>74607</v>
      </c>
      <c r="F6" s="56">
        <v>86101</v>
      </c>
      <c r="G6" s="55">
        <v>54019</v>
      </c>
      <c r="H6" s="56">
        <v>100305</v>
      </c>
      <c r="I6" s="56">
        <v>87938</v>
      </c>
      <c r="J6" s="56">
        <v>119269</v>
      </c>
      <c r="K6" s="57">
        <v>58204</v>
      </c>
      <c r="M6" s="18">
        <f>I5-H5</f>
        <v>-758806</v>
      </c>
    </row>
    <row r="7" spans="2:18" ht="26.25" customHeight="1" x14ac:dyDescent="0.3">
      <c r="B7" s="54" t="s">
        <v>25</v>
      </c>
      <c r="C7" s="55">
        <v>18386347</v>
      </c>
      <c r="D7" s="56">
        <v>18789607</v>
      </c>
      <c r="E7" s="56">
        <v>19418692</v>
      </c>
      <c r="F7" s="56">
        <v>20177120</v>
      </c>
      <c r="G7" s="55">
        <v>20121862</v>
      </c>
      <c r="H7" s="56">
        <v>23565225</v>
      </c>
      <c r="I7" s="56">
        <v>24693907</v>
      </c>
      <c r="J7" s="56">
        <v>25612526</v>
      </c>
      <c r="K7" s="57">
        <v>24550285</v>
      </c>
      <c r="M7" s="17"/>
    </row>
    <row r="8" spans="2:18" ht="26.25" customHeight="1" x14ac:dyDescent="0.3">
      <c r="B8" s="83" t="s">
        <v>79</v>
      </c>
      <c r="C8" s="59">
        <v>2947472</v>
      </c>
      <c r="D8" s="60">
        <v>2750450</v>
      </c>
      <c r="E8" s="60">
        <v>2760782</v>
      </c>
      <c r="F8" s="60">
        <v>2777503</v>
      </c>
      <c r="G8" s="59">
        <v>2804787</v>
      </c>
      <c r="H8" s="60">
        <v>2845935</v>
      </c>
      <c r="I8" s="60">
        <v>2820950</v>
      </c>
      <c r="J8" s="60">
        <v>2822872</v>
      </c>
      <c r="K8" s="61">
        <v>2816547</v>
      </c>
      <c r="M8" s="17"/>
    </row>
    <row r="9" spans="2:18" ht="26.25" customHeight="1" x14ac:dyDescent="0.3">
      <c r="B9" s="50" t="s">
        <v>26</v>
      </c>
      <c r="C9" s="51">
        <v>3420978</v>
      </c>
      <c r="D9" s="52">
        <v>5219390</v>
      </c>
      <c r="E9" s="52">
        <v>2935836</v>
      </c>
      <c r="F9" s="52">
        <v>3041842</v>
      </c>
      <c r="G9" s="51">
        <v>3729575</v>
      </c>
      <c r="H9" s="52">
        <v>3094260</v>
      </c>
      <c r="I9" s="52">
        <v>2496752</v>
      </c>
      <c r="J9" s="52">
        <v>2565873</v>
      </c>
      <c r="K9" s="53">
        <v>3399491</v>
      </c>
      <c r="M9" s="18">
        <f>I9-H9</f>
        <v>-597508</v>
      </c>
    </row>
    <row r="10" spans="2:18" ht="26.25" customHeight="1" x14ac:dyDescent="0.3">
      <c r="B10" s="54" t="s">
        <v>27</v>
      </c>
      <c r="C10" s="55">
        <v>2133263</v>
      </c>
      <c r="D10" s="56">
        <v>3999703</v>
      </c>
      <c r="E10" s="56">
        <v>1787416</v>
      </c>
      <c r="F10" s="56">
        <v>1867437</v>
      </c>
      <c r="G10" s="55">
        <v>2819273</v>
      </c>
      <c r="H10" s="56">
        <v>2114743</v>
      </c>
      <c r="I10" s="56">
        <v>1762573</v>
      </c>
      <c r="J10" s="56">
        <v>1802279</v>
      </c>
      <c r="K10" s="57">
        <v>2524385</v>
      </c>
    </row>
    <row r="11" spans="2:18" ht="26.25" customHeight="1" x14ac:dyDescent="0.3">
      <c r="B11" s="85" t="s">
        <v>72</v>
      </c>
      <c r="C11" s="55">
        <v>301250</v>
      </c>
      <c r="D11" s="56">
        <v>293532</v>
      </c>
      <c r="E11" s="56">
        <v>222101</v>
      </c>
      <c r="F11" s="56">
        <v>224548</v>
      </c>
      <c r="G11" s="55">
        <v>262995</v>
      </c>
      <c r="H11" s="56">
        <v>260507</v>
      </c>
      <c r="I11" s="56">
        <v>419877</v>
      </c>
      <c r="J11" s="56">
        <v>425825</v>
      </c>
      <c r="K11" s="57">
        <v>660742</v>
      </c>
    </row>
    <row r="12" spans="2:18" ht="26.25" customHeight="1" x14ac:dyDescent="0.3">
      <c r="B12" s="54" t="s">
        <v>28</v>
      </c>
      <c r="C12" s="55">
        <v>1287715</v>
      </c>
      <c r="D12" s="56">
        <v>1219687</v>
      </c>
      <c r="E12" s="56">
        <v>1148420</v>
      </c>
      <c r="F12" s="56">
        <v>1174405</v>
      </c>
      <c r="G12" s="55">
        <v>910302</v>
      </c>
      <c r="H12" s="56">
        <v>979517</v>
      </c>
      <c r="I12" s="56">
        <v>734179</v>
      </c>
      <c r="J12" s="56">
        <v>763594</v>
      </c>
      <c r="K12" s="57">
        <v>875106</v>
      </c>
    </row>
    <row r="13" spans="2:18" ht="26.25" customHeight="1" x14ac:dyDescent="0.3">
      <c r="B13" s="83" t="s">
        <v>73</v>
      </c>
      <c r="C13" s="59">
        <v>927438</v>
      </c>
      <c r="D13" s="60">
        <v>841633</v>
      </c>
      <c r="E13" s="60">
        <v>751476</v>
      </c>
      <c r="F13" s="60">
        <v>751072</v>
      </c>
      <c r="G13" s="59">
        <v>521038</v>
      </c>
      <c r="H13" s="60">
        <v>520748</v>
      </c>
      <c r="I13" s="60">
        <v>260666</v>
      </c>
      <c r="J13" s="60">
        <v>260315</v>
      </c>
      <c r="K13" s="61">
        <v>150094</v>
      </c>
    </row>
    <row r="14" spans="2:18" ht="26.25" customHeight="1" x14ac:dyDescent="0.3">
      <c r="B14" s="50" t="s">
        <v>29</v>
      </c>
      <c r="C14" s="51">
        <v>20861290</v>
      </c>
      <c r="D14" s="52">
        <v>19942655</v>
      </c>
      <c r="E14" s="52">
        <v>21070139</v>
      </c>
      <c r="F14" s="52">
        <v>21932758</v>
      </c>
      <c r="G14" s="51">
        <v>21940221</v>
      </c>
      <c r="H14" s="52">
        <v>25616495</v>
      </c>
      <c r="I14" s="52">
        <v>26362963</v>
      </c>
      <c r="J14" s="52">
        <v>27413745</v>
      </c>
      <c r="K14" s="53">
        <v>26234186</v>
      </c>
    </row>
    <row r="15" spans="2:18" ht="26.25" customHeight="1" x14ac:dyDescent="0.3">
      <c r="B15" s="54" t="s">
        <v>30</v>
      </c>
      <c r="C15" s="55">
        <v>879359</v>
      </c>
      <c r="D15" s="56">
        <v>879359</v>
      </c>
      <c r="E15" s="56">
        <v>801613</v>
      </c>
      <c r="F15" s="56">
        <v>801613</v>
      </c>
      <c r="G15" s="55">
        <v>801613</v>
      </c>
      <c r="H15" s="56">
        <v>801613</v>
      </c>
      <c r="I15" s="56">
        <v>801613</v>
      </c>
      <c r="J15" s="56">
        <v>801613</v>
      </c>
      <c r="K15" s="57">
        <v>801613</v>
      </c>
    </row>
    <row r="16" spans="2:18" ht="26.25" customHeight="1" x14ac:dyDescent="0.3">
      <c r="B16" s="54" t="s">
        <v>31</v>
      </c>
      <c r="C16" s="55">
        <v>2964730</v>
      </c>
      <c r="D16" s="56">
        <v>2969304</v>
      </c>
      <c r="E16" s="56">
        <v>2969304</v>
      </c>
      <c r="F16" s="56">
        <v>2968568</v>
      </c>
      <c r="G16" s="55">
        <v>2969304</v>
      </c>
      <c r="H16" s="56">
        <v>2967922</v>
      </c>
      <c r="I16" s="56">
        <v>2967922</v>
      </c>
      <c r="J16" s="56">
        <v>2967922</v>
      </c>
      <c r="K16" s="57">
        <v>2967691</v>
      </c>
    </row>
    <row r="17" spans="2:12" ht="26.25" customHeight="1" x14ac:dyDescent="0.3">
      <c r="B17" s="54" t="s">
        <v>32</v>
      </c>
      <c r="C17" s="55">
        <v>-365812</v>
      </c>
      <c r="D17" s="56">
        <v>-239620</v>
      </c>
      <c r="E17" s="56">
        <v>-125722</v>
      </c>
      <c r="F17" s="56">
        <v>161113</v>
      </c>
      <c r="G17" s="55">
        <v>149557</v>
      </c>
      <c r="H17" s="56">
        <v>2940210</v>
      </c>
      <c r="I17" s="56">
        <v>3157046</v>
      </c>
      <c r="J17" s="56">
        <v>3672959</v>
      </c>
      <c r="K17" s="57">
        <v>2795606</v>
      </c>
    </row>
    <row r="18" spans="2:12" ht="26.25" customHeight="1" x14ac:dyDescent="0.3">
      <c r="B18" s="54" t="s">
        <v>33</v>
      </c>
      <c r="C18" s="55">
        <v>-2385</v>
      </c>
      <c r="D18" s="56">
        <v>-1659704</v>
      </c>
      <c r="E18" s="56">
        <v>-1565341</v>
      </c>
      <c r="F18" s="56">
        <v>-1565341</v>
      </c>
      <c r="G18" s="55">
        <v>-1565341</v>
      </c>
      <c r="H18" s="56">
        <v>-1565341</v>
      </c>
      <c r="I18" s="56">
        <v>-1632347</v>
      </c>
      <c r="J18" s="56">
        <v>-1720351</v>
      </c>
      <c r="K18" s="57">
        <v>-1733103</v>
      </c>
    </row>
    <row r="19" spans="2:12" ht="26.25" customHeight="1" x14ac:dyDescent="0.3">
      <c r="B19" s="54" t="s">
        <v>34</v>
      </c>
      <c r="C19" s="55">
        <v>16782359</v>
      </c>
      <c r="D19" s="56">
        <v>17409009</v>
      </c>
      <c r="E19" s="56">
        <v>18374368</v>
      </c>
      <c r="F19" s="56">
        <v>18926401</v>
      </c>
      <c r="G19" s="55">
        <v>18891414</v>
      </c>
      <c r="H19" s="56">
        <v>19812198</v>
      </c>
      <c r="I19" s="56">
        <v>20374919</v>
      </c>
      <c r="J19" s="56">
        <v>20950799</v>
      </c>
      <c r="K19" s="57">
        <v>20620548</v>
      </c>
    </row>
    <row r="20" spans="2:12" ht="26.25" customHeight="1" x14ac:dyDescent="0.3">
      <c r="B20" s="58" t="s">
        <v>35</v>
      </c>
      <c r="C20" s="59">
        <v>603039</v>
      </c>
      <c r="D20" s="60">
        <v>584307</v>
      </c>
      <c r="E20" s="60">
        <v>615917</v>
      </c>
      <c r="F20" s="60">
        <v>640404</v>
      </c>
      <c r="G20" s="59">
        <v>693674</v>
      </c>
      <c r="H20" s="60">
        <v>659893</v>
      </c>
      <c r="I20" s="60">
        <v>693810</v>
      </c>
      <c r="J20" s="60">
        <v>740803</v>
      </c>
      <c r="K20" s="61">
        <v>781831</v>
      </c>
    </row>
    <row r="21" spans="2:12" ht="18.75" customHeight="1" x14ac:dyDescent="0.3">
      <c r="B21" s="54"/>
      <c r="C21" s="62"/>
      <c r="D21" s="62"/>
      <c r="E21" s="62"/>
      <c r="F21" s="62"/>
      <c r="G21" s="62"/>
      <c r="H21" s="62"/>
      <c r="I21" s="62"/>
      <c r="J21" s="62"/>
      <c r="K21" s="62"/>
    </row>
    <row r="22" spans="2:12" s="17" customFormat="1" x14ac:dyDescent="0.3">
      <c r="B22" s="204"/>
      <c r="C22" s="5"/>
      <c r="D22" s="5"/>
      <c r="E22" s="5"/>
      <c r="F22" s="5"/>
      <c r="G22" s="5"/>
      <c r="H22" s="5"/>
      <c r="I22" s="5"/>
      <c r="J22" s="5"/>
      <c r="K22" s="5"/>
    </row>
    <row r="23" spans="2:12" s="17" customFormat="1" x14ac:dyDescent="0.3">
      <c r="B23" s="204"/>
      <c r="C23" s="5"/>
      <c r="D23" s="5"/>
      <c r="E23" s="5"/>
      <c r="F23" s="5"/>
      <c r="G23" s="5"/>
      <c r="H23" s="5"/>
      <c r="I23" s="5"/>
      <c r="J23" s="5"/>
      <c r="K23" s="5"/>
    </row>
    <row r="24" spans="2:12" s="17" customFormat="1" x14ac:dyDescent="0.3">
      <c r="B24" s="204"/>
      <c r="C24" s="5"/>
      <c r="D24" s="5"/>
      <c r="E24" s="5"/>
      <c r="F24" s="5"/>
      <c r="G24" s="5"/>
      <c r="H24" s="5"/>
      <c r="I24" s="5"/>
      <c r="J24" s="5"/>
      <c r="K24" s="5"/>
    </row>
    <row r="25" spans="2:12" s="17" customFormat="1" x14ac:dyDescent="0.3">
      <c r="B25" s="204"/>
      <c r="C25" s="5"/>
      <c r="D25" s="5"/>
      <c r="E25" s="5"/>
      <c r="F25" s="5"/>
      <c r="G25" s="5"/>
      <c r="H25" s="5"/>
      <c r="I25" s="5"/>
      <c r="J25" s="5"/>
      <c r="K25" s="5"/>
      <c r="L25" s="206"/>
    </row>
    <row r="26" spans="2:12" s="17" customFormat="1" x14ac:dyDescent="0.3">
      <c r="B26" s="204"/>
      <c r="C26" s="5"/>
      <c r="D26" s="5"/>
      <c r="E26" s="5"/>
      <c r="F26" s="5"/>
      <c r="G26" s="5"/>
      <c r="H26" s="5"/>
      <c r="I26" s="5"/>
      <c r="J26" s="5"/>
      <c r="K26" s="5"/>
    </row>
    <row r="27" spans="2:12" s="17" customFormat="1" x14ac:dyDescent="0.3"/>
    <row r="28" spans="2:12" s="17" customFormat="1" x14ac:dyDescent="0.3">
      <c r="C28" s="207"/>
    </row>
    <row r="29" spans="2:12" s="17" customFormat="1" x14ac:dyDescent="0.3">
      <c r="C29" s="208"/>
    </row>
    <row r="30" spans="2:12" s="17" customFormat="1" x14ac:dyDescent="0.3">
      <c r="C30" s="209"/>
    </row>
    <row r="31" spans="2:12" s="17" customFormat="1" x14ac:dyDescent="0.3">
      <c r="C31" s="210"/>
      <c r="E31" s="205"/>
    </row>
    <row r="32" spans="2:12" s="17" customFormat="1" x14ac:dyDescent="0.3">
      <c r="C32" s="210"/>
    </row>
  </sheetData>
  <phoneticPr fontId="4" type="noConversion"/>
  <pageMargins left="0.25" right="0.25" top="0.75" bottom="0.75" header="0.3" footer="0.3"/>
  <pageSetup paperSize="9" scale="71" fitToHeight="0" orientation="landscape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3D35F-746C-4D09-9DA7-B11352CA8FD7}">
  <sheetPr>
    <pageSetUpPr fitToPage="1"/>
  </sheetPr>
  <dimension ref="B1:Q20"/>
  <sheetViews>
    <sheetView showGridLines="0" zoomScale="115" zoomScaleNormal="115" workbookViewId="0">
      <selection activeCell="H16" sqref="H16"/>
    </sheetView>
  </sheetViews>
  <sheetFormatPr defaultRowHeight="16.5" x14ac:dyDescent="0.3"/>
  <cols>
    <col min="1" max="1" width="6.875" customWidth="1"/>
    <col min="2" max="2" width="2.125" customWidth="1"/>
    <col min="3" max="3" width="13.25" customWidth="1"/>
    <col min="4" max="4" width="9" customWidth="1"/>
    <col min="5" max="6" width="9" style="4" customWidth="1"/>
    <col min="7" max="9" width="9" customWidth="1"/>
    <col min="10" max="13" width="9" style="4" customWidth="1"/>
  </cols>
  <sheetData>
    <row r="1" spans="2:17" ht="17.25" thickBot="1" x14ac:dyDescent="0.35">
      <c r="B1" s="20"/>
      <c r="C1" s="20"/>
      <c r="D1" s="20"/>
      <c r="E1" s="63"/>
      <c r="F1" s="63"/>
      <c r="G1" s="20"/>
      <c r="H1" s="20"/>
      <c r="I1" s="20"/>
      <c r="J1" s="63"/>
      <c r="K1" s="63"/>
      <c r="L1" s="63"/>
      <c r="M1" s="211" t="s">
        <v>77</v>
      </c>
    </row>
    <row r="2" spans="2:17" ht="21.75" customHeight="1" x14ac:dyDescent="0.3">
      <c r="B2" s="191" t="s">
        <v>54</v>
      </c>
      <c r="C2" s="192"/>
      <c r="D2" s="22">
        <v>2020</v>
      </c>
      <c r="E2" s="23" t="s">
        <v>55</v>
      </c>
      <c r="F2" s="180" t="s">
        <v>56</v>
      </c>
      <c r="G2" s="23" t="s">
        <v>57</v>
      </c>
      <c r="H2" s="23" t="s">
        <v>58</v>
      </c>
      <c r="I2" s="23">
        <v>2021</v>
      </c>
      <c r="J2" s="23" t="s">
        <v>59</v>
      </c>
      <c r="K2" s="23" t="s">
        <v>60</v>
      </c>
      <c r="L2" s="23" t="s">
        <v>61</v>
      </c>
      <c r="M2" s="25" t="s">
        <v>70</v>
      </c>
    </row>
    <row r="3" spans="2:17" ht="20.25" customHeight="1" x14ac:dyDescent="0.3">
      <c r="B3" s="64" t="s">
        <v>6</v>
      </c>
      <c r="C3" s="65"/>
      <c r="D3" s="66">
        <v>1016202</v>
      </c>
      <c r="E3" s="67">
        <v>596959</v>
      </c>
      <c r="F3" s="181">
        <v>114448</v>
      </c>
      <c r="G3" s="67">
        <v>151398</v>
      </c>
      <c r="H3" s="67">
        <v>126955</v>
      </c>
      <c r="I3" s="66">
        <v>989760</v>
      </c>
      <c r="J3" s="67">
        <v>644232</v>
      </c>
      <c r="K3" s="67">
        <v>121242</v>
      </c>
      <c r="L3" s="67">
        <v>169119</v>
      </c>
      <c r="M3" s="68">
        <v>132932</v>
      </c>
    </row>
    <row r="4" spans="2:17" ht="20.25" customHeight="1" x14ac:dyDescent="0.3">
      <c r="B4" s="69"/>
      <c r="C4" s="185" t="s">
        <v>7</v>
      </c>
      <c r="D4" s="140">
        <v>614506</v>
      </c>
      <c r="E4" s="141">
        <v>485370</v>
      </c>
      <c r="F4" s="141">
        <v>19</v>
      </c>
      <c r="G4" s="141">
        <v>32884</v>
      </c>
      <c r="H4" s="142">
        <v>0</v>
      </c>
      <c r="I4" s="140">
        <v>518273</v>
      </c>
      <c r="J4" s="141">
        <v>525592</v>
      </c>
      <c r="K4" s="142">
        <v>0</v>
      </c>
      <c r="L4" s="142">
        <v>41105</v>
      </c>
      <c r="M4" s="143">
        <v>0</v>
      </c>
    </row>
    <row r="5" spans="2:17" ht="20.25" customHeight="1" x14ac:dyDescent="0.3">
      <c r="B5" s="69"/>
      <c r="C5" s="186" t="s">
        <v>8</v>
      </c>
      <c r="D5" s="70">
        <v>271372</v>
      </c>
      <c r="E5" s="71">
        <v>79432</v>
      </c>
      <c r="F5" s="71">
        <v>82129</v>
      </c>
      <c r="G5" s="71">
        <v>85547</v>
      </c>
      <c r="H5" s="71">
        <v>93693</v>
      </c>
      <c r="I5" s="70">
        <v>340801</v>
      </c>
      <c r="J5" s="71">
        <v>84954</v>
      </c>
      <c r="K5" s="71">
        <v>87301</v>
      </c>
      <c r="L5" s="71">
        <v>94177</v>
      </c>
      <c r="M5" s="72">
        <v>99111</v>
      </c>
    </row>
    <row r="6" spans="2:17" ht="20.25" customHeight="1" x14ac:dyDescent="0.3">
      <c r="B6" s="73"/>
      <c r="C6" s="187" t="s">
        <v>9</v>
      </c>
      <c r="D6" s="74">
        <v>130324</v>
      </c>
      <c r="E6" s="75">
        <v>32157</v>
      </c>
      <c r="F6" s="75">
        <v>32300</v>
      </c>
      <c r="G6" s="75">
        <v>32967</v>
      </c>
      <c r="H6" s="75">
        <v>33262</v>
      </c>
      <c r="I6" s="74">
        <v>130686</v>
      </c>
      <c r="J6" s="75">
        <v>33686</v>
      </c>
      <c r="K6" s="75">
        <v>33941</v>
      </c>
      <c r="L6" s="75">
        <v>33837</v>
      </c>
      <c r="M6" s="76">
        <v>33821</v>
      </c>
    </row>
    <row r="7" spans="2:17" ht="20.25" customHeight="1" x14ac:dyDescent="0.3">
      <c r="B7" s="77" t="s">
        <v>10</v>
      </c>
      <c r="C7" s="78"/>
      <c r="D7" s="79">
        <v>222179</v>
      </c>
      <c r="E7" s="80">
        <v>49103</v>
      </c>
      <c r="F7" s="80">
        <v>65518</v>
      </c>
      <c r="G7" s="80">
        <v>52042</v>
      </c>
      <c r="H7" s="80">
        <v>82724</v>
      </c>
      <c r="I7" s="79">
        <v>249387</v>
      </c>
      <c r="J7" s="80">
        <v>49935</v>
      </c>
      <c r="K7" s="80">
        <v>67399</v>
      </c>
      <c r="L7" s="80">
        <v>58583</v>
      </c>
      <c r="M7" s="81">
        <v>70163</v>
      </c>
    </row>
    <row r="8" spans="2:17" ht="20.25" customHeight="1" x14ac:dyDescent="0.3">
      <c r="B8" s="64" t="s">
        <v>2</v>
      </c>
      <c r="C8" s="65"/>
      <c r="D8" s="66">
        <v>794023</v>
      </c>
      <c r="E8" s="67">
        <v>547856</v>
      </c>
      <c r="F8" s="67">
        <v>48930</v>
      </c>
      <c r="G8" s="67">
        <v>99356</v>
      </c>
      <c r="H8" s="67">
        <v>44231</v>
      </c>
      <c r="I8" s="66">
        <v>740373</v>
      </c>
      <c r="J8" s="67">
        <v>594297</v>
      </c>
      <c r="K8" s="67">
        <v>53843</v>
      </c>
      <c r="L8" s="67">
        <v>110536</v>
      </c>
      <c r="M8" s="68">
        <v>62769</v>
      </c>
    </row>
    <row r="9" spans="2:17" ht="20.25" customHeight="1" x14ac:dyDescent="0.3">
      <c r="B9" s="82" t="s">
        <v>11</v>
      </c>
      <c r="C9" s="83"/>
      <c r="D9" s="74">
        <v>797436</v>
      </c>
      <c r="E9" s="75">
        <v>19077</v>
      </c>
      <c r="F9" s="75">
        <v>6406</v>
      </c>
      <c r="G9" s="75">
        <v>3997</v>
      </c>
      <c r="H9" s="75">
        <v>-217537</v>
      </c>
      <c r="I9" s="74">
        <v>-188057</v>
      </c>
      <c r="J9" s="75">
        <v>8100</v>
      </c>
      <c r="K9" s="75">
        <v>9039</v>
      </c>
      <c r="L9" s="75">
        <v>9300</v>
      </c>
      <c r="M9" s="76">
        <v>60157</v>
      </c>
    </row>
    <row r="10" spans="2:17" ht="20.25" customHeight="1" x14ac:dyDescent="0.3">
      <c r="B10" s="64" t="s">
        <v>3</v>
      </c>
      <c r="C10" s="65"/>
      <c r="D10" s="66">
        <v>1591459</v>
      </c>
      <c r="E10" s="67">
        <v>566933</v>
      </c>
      <c r="F10" s="67">
        <v>55336</v>
      </c>
      <c r="G10" s="67">
        <v>103353</v>
      </c>
      <c r="H10" s="67">
        <v>-173306</v>
      </c>
      <c r="I10" s="66">
        <v>552316</v>
      </c>
      <c r="J10" s="67">
        <v>602397</v>
      </c>
      <c r="K10" s="67">
        <v>62882</v>
      </c>
      <c r="L10" s="67">
        <v>119836</v>
      </c>
      <c r="M10" s="68">
        <v>122926</v>
      </c>
    </row>
    <row r="11" spans="2:17" ht="20.25" customHeight="1" x14ac:dyDescent="0.3">
      <c r="B11" s="84" t="s">
        <v>12</v>
      </c>
      <c r="C11" s="85"/>
      <c r="D11" s="70">
        <v>291982</v>
      </c>
      <c r="E11" s="71">
        <v>38713</v>
      </c>
      <c r="F11" s="71">
        <v>14636</v>
      </c>
      <c r="G11" s="71">
        <v>19286</v>
      </c>
      <c r="H11" s="71">
        <v>11885</v>
      </c>
      <c r="I11" s="70">
        <v>84520</v>
      </c>
      <c r="J11" s="71">
        <v>33903</v>
      </c>
      <c r="K11" s="71">
        <v>21128</v>
      </c>
      <c r="L11" s="71">
        <v>22812</v>
      </c>
      <c r="M11" s="72">
        <v>92837</v>
      </c>
    </row>
    <row r="12" spans="2:17" ht="20.25" customHeight="1" x14ac:dyDescent="0.3">
      <c r="B12" s="84" t="s">
        <v>13</v>
      </c>
      <c r="C12" s="85"/>
      <c r="D12" s="70">
        <v>1299477</v>
      </c>
      <c r="E12" s="71">
        <v>528220</v>
      </c>
      <c r="F12" s="71">
        <v>40700</v>
      </c>
      <c r="G12" s="71">
        <v>84067</v>
      </c>
      <c r="H12" s="71">
        <v>-185191</v>
      </c>
      <c r="I12" s="70">
        <v>467796</v>
      </c>
      <c r="J12" s="71">
        <v>568494</v>
      </c>
      <c r="K12" s="71">
        <v>41754</v>
      </c>
      <c r="L12" s="71">
        <v>97024</v>
      </c>
      <c r="M12" s="72">
        <v>30089</v>
      </c>
      <c r="Q12" t="s">
        <v>80</v>
      </c>
    </row>
    <row r="13" spans="2:17" ht="20.25" customHeight="1" x14ac:dyDescent="0.3">
      <c r="B13" s="82" t="s">
        <v>14</v>
      </c>
      <c r="C13" s="83"/>
      <c r="D13" s="74">
        <v>31874</v>
      </c>
      <c r="E13" s="75">
        <v>34433</v>
      </c>
      <c r="F13" s="75">
        <v>731934</v>
      </c>
      <c r="G13" s="75">
        <v>-127</v>
      </c>
      <c r="H13" s="75">
        <v>-24</v>
      </c>
      <c r="I13" s="74">
        <v>766216</v>
      </c>
      <c r="J13" s="86">
        <v>0</v>
      </c>
      <c r="K13" s="86">
        <v>0</v>
      </c>
      <c r="L13" s="86">
        <v>0</v>
      </c>
      <c r="M13" s="87">
        <v>0</v>
      </c>
    </row>
    <row r="14" spans="2:17" ht="20.25" customHeight="1" x14ac:dyDescent="0.3">
      <c r="B14" s="88" t="s">
        <v>15</v>
      </c>
      <c r="C14" s="89"/>
      <c r="D14" s="90">
        <v>1331351</v>
      </c>
      <c r="E14" s="91">
        <v>562653</v>
      </c>
      <c r="F14" s="91">
        <v>772634</v>
      </c>
      <c r="G14" s="91">
        <v>83940</v>
      </c>
      <c r="H14" s="91">
        <v>-185215</v>
      </c>
      <c r="I14" s="90">
        <v>1234012</v>
      </c>
      <c r="J14" s="91">
        <v>568494</v>
      </c>
      <c r="K14" s="91">
        <v>41754</v>
      </c>
      <c r="L14" s="91">
        <v>97024</v>
      </c>
      <c r="M14" s="92">
        <v>30089</v>
      </c>
    </row>
    <row r="15" spans="2:17" x14ac:dyDescent="0.3">
      <c r="M15" s="189"/>
    </row>
    <row r="16" spans="2:17" x14ac:dyDescent="0.3">
      <c r="B16" s="93"/>
      <c r="C16" s="15"/>
      <c r="M16" s="189"/>
    </row>
    <row r="17" spans="2:13" x14ac:dyDescent="0.3">
      <c r="B17" s="188"/>
      <c r="C17" s="15"/>
      <c r="M17" s="189"/>
    </row>
    <row r="18" spans="2:13" s="11" customFormat="1" x14ac:dyDescent="0.3">
      <c r="B18" s="10"/>
      <c r="C18" s="10"/>
      <c r="E18" s="12"/>
      <c r="F18" s="12"/>
      <c r="J18" s="12"/>
      <c r="K18" s="12"/>
      <c r="L18" s="12"/>
      <c r="M18" s="12"/>
    </row>
    <row r="19" spans="2:13" x14ac:dyDescent="0.3">
      <c r="B19" s="10"/>
      <c r="C19" s="10"/>
    </row>
    <row r="20" spans="2:13" x14ac:dyDescent="0.3">
      <c r="B20" s="10"/>
      <c r="C20" s="10"/>
    </row>
  </sheetData>
  <mergeCells count="1">
    <mergeCell ref="B2:C2"/>
  </mergeCells>
  <phoneticPr fontId="4" type="noConversion"/>
  <pageMargins left="0.7" right="0.7" top="0.75" bottom="0.75" header="0.3" footer="0.3"/>
  <pageSetup paperSize="9" scale="90" orientation="landscape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09CE8-C4F7-486B-B7DA-AFBFBE7E15B8}">
  <sheetPr>
    <pageSetUpPr fitToPage="1"/>
  </sheetPr>
  <dimension ref="B1:R27"/>
  <sheetViews>
    <sheetView showGridLines="0" zoomScale="85" zoomScaleNormal="85" workbookViewId="0">
      <selection activeCell="B6" sqref="B6"/>
    </sheetView>
  </sheetViews>
  <sheetFormatPr defaultRowHeight="16.5" x14ac:dyDescent="0.3"/>
  <cols>
    <col min="1" max="1" width="2.75" customWidth="1"/>
    <col min="2" max="2" width="16.625" customWidth="1"/>
    <col min="3" max="6" width="11.625" customWidth="1"/>
    <col min="7" max="7" width="11.75" customWidth="1"/>
    <col min="8" max="11" width="11.625" customWidth="1"/>
  </cols>
  <sheetData>
    <row r="1" spans="2:18" ht="27.75" customHeight="1" thickBot="1" x14ac:dyDescent="0.35">
      <c r="B1" s="20"/>
      <c r="C1" s="20"/>
      <c r="D1" s="20"/>
      <c r="E1" s="20"/>
      <c r="F1" s="20"/>
      <c r="G1" s="20"/>
      <c r="H1" s="20"/>
      <c r="I1" s="20"/>
      <c r="J1" s="20"/>
      <c r="K1" s="212" t="s">
        <v>77</v>
      </c>
    </row>
    <row r="2" spans="2:18" ht="24.75" customHeight="1" x14ac:dyDescent="0.3">
      <c r="B2" s="45" t="s">
        <v>53</v>
      </c>
      <c r="C2" s="46" t="s">
        <v>63</v>
      </c>
      <c r="D2" s="47" t="s">
        <v>64</v>
      </c>
      <c r="E2" s="47" t="s">
        <v>65</v>
      </c>
      <c r="F2" s="47" t="s">
        <v>66</v>
      </c>
      <c r="G2" s="47" t="s">
        <v>67</v>
      </c>
      <c r="H2" s="46" t="s">
        <v>68</v>
      </c>
      <c r="I2" s="46" t="s">
        <v>69</v>
      </c>
      <c r="J2" s="46" t="s">
        <v>62</v>
      </c>
      <c r="K2" s="48" t="s">
        <v>70</v>
      </c>
    </row>
    <row r="3" spans="2:18" ht="26.25" customHeight="1" x14ac:dyDescent="0.3">
      <c r="B3" s="50" t="s">
        <v>23</v>
      </c>
      <c r="C3" s="51">
        <v>10570840</v>
      </c>
      <c r="D3" s="52">
        <v>11153477</v>
      </c>
      <c r="E3" s="52">
        <v>9816652</v>
      </c>
      <c r="F3" s="52">
        <v>9882833</v>
      </c>
      <c r="G3" s="51">
        <v>9708699</v>
      </c>
      <c r="H3" s="52">
        <v>10261684</v>
      </c>
      <c r="I3" s="52">
        <v>9822683</v>
      </c>
      <c r="J3" s="52">
        <v>9814872</v>
      </c>
      <c r="K3" s="53">
        <v>9903973</v>
      </c>
      <c r="R3" s="182"/>
    </row>
    <row r="4" spans="2:18" ht="26.25" customHeight="1" x14ac:dyDescent="0.3">
      <c r="B4" s="54" t="s">
        <v>24</v>
      </c>
      <c r="C4" s="55">
        <v>2546281</v>
      </c>
      <c r="D4" s="56">
        <v>3135541</v>
      </c>
      <c r="E4" s="56">
        <v>1805685</v>
      </c>
      <c r="F4" s="56">
        <v>1769894</v>
      </c>
      <c r="G4" s="55">
        <v>1831399</v>
      </c>
      <c r="H4" s="56">
        <v>2406136</v>
      </c>
      <c r="I4" s="56">
        <v>1527169</v>
      </c>
      <c r="J4" s="56">
        <v>1597733</v>
      </c>
      <c r="K4" s="57">
        <v>1670275</v>
      </c>
      <c r="O4" s="2"/>
    </row>
    <row r="5" spans="2:18" ht="26.25" customHeight="1" x14ac:dyDescent="0.3">
      <c r="B5" s="54" t="s">
        <v>78</v>
      </c>
      <c r="C5" s="55">
        <f>472495+1128000</f>
        <v>1600495</v>
      </c>
      <c r="D5" s="56">
        <f>492771+1178000</f>
        <v>1670771</v>
      </c>
      <c r="E5" s="56">
        <f>325677+1450000</f>
        <v>1775677</v>
      </c>
      <c r="F5" s="56">
        <f>224264+1500000</f>
        <v>1724264</v>
      </c>
      <c r="G5" s="55">
        <f>210756+1550000</f>
        <v>1760756</v>
      </c>
      <c r="H5" s="56">
        <f>440233+1350000</f>
        <v>1790233</v>
      </c>
      <c r="I5" s="56">
        <f>155407+1350000</f>
        <v>1505407</v>
      </c>
      <c r="J5" s="56">
        <f>154313+1400000</f>
        <v>1554313</v>
      </c>
      <c r="K5" s="57">
        <v>1591771</v>
      </c>
    </row>
    <row r="6" spans="2:18" ht="26.25" customHeight="1" x14ac:dyDescent="0.3">
      <c r="B6" s="54" t="s">
        <v>25</v>
      </c>
      <c r="C6" s="55">
        <v>8024559</v>
      </c>
      <c r="D6" s="56">
        <v>8017936</v>
      </c>
      <c r="E6" s="56">
        <v>8010967</v>
      </c>
      <c r="F6" s="56">
        <v>8112939</v>
      </c>
      <c r="G6" s="55">
        <v>7877300</v>
      </c>
      <c r="H6" s="56">
        <v>7855548</v>
      </c>
      <c r="I6" s="56">
        <v>8295514</v>
      </c>
      <c r="J6" s="56">
        <v>8217139</v>
      </c>
      <c r="K6" s="57">
        <v>8233698</v>
      </c>
      <c r="M6" s="17"/>
    </row>
    <row r="7" spans="2:18" ht="26.25" customHeight="1" x14ac:dyDescent="0.3">
      <c r="B7" s="58" t="s">
        <v>76</v>
      </c>
      <c r="C7" s="59">
        <v>6257538</v>
      </c>
      <c r="D7" s="60">
        <v>6257538</v>
      </c>
      <c r="E7" s="60">
        <v>6257538</v>
      </c>
      <c r="F7" s="60">
        <v>6257538</v>
      </c>
      <c r="G7" s="59">
        <v>6034875</v>
      </c>
      <c r="H7" s="60">
        <v>6034875</v>
      </c>
      <c r="I7" s="60">
        <v>6034875</v>
      </c>
      <c r="J7" s="60">
        <v>6027921</v>
      </c>
      <c r="K7" s="61">
        <v>6027921</v>
      </c>
      <c r="M7" s="17"/>
    </row>
    <row r="8" spans="2:18" ht="26.25" customHeight="1" x14ac:dyDescent="0.3">
      <c r="B8" s="50" t="s">
        <v>26</v>
      </c>
      <c r="C8" s="51">
        <v>301043</v>
      </c>
      <c r="D8" s="52">
        <v>2418720</v>
      </c>
      <c r="E8" s="52">
        <v>295276</v>
      </c>
      <c r="F8" s="52">
        <v>271896</v>
      </c>
      <c r="G8" s="51">
        <v>298442</v>
      </c>
      <c r="H8" s="52">
        <v>737120</v>
      </c>
      <c r="I8" s="52">
        <v>313440</v>
      </c>
      <c r="J8" s="52">
        <v>300459</v>
      </c>
      <c r="K8" s="53">
        <v>363559</v>
      </c>
      <c r="M8" s="18">
        <f>I8-H8</f>
        <v>-423680</v>
      </c>
    </row>
    <row r="9" spans="2:18" ht="26.25" customHeight="1" x14ac:dyDescent="0.3">
      <c r="B9" s="54" t="s">
        <v>27</v>
      </c>
      <c r="C9" s="55">
        <v>178795</v>
      </c>
      <c r="D9" s="56">
        <v>2298141</v>
      </c>
      <c r="E9" s="56">
        <v>174149</v>
      </c>
      <c r="F9" s="56">
        <v>143302</v>
      </c>
      <c r="G9" s="55">
        <v>179868</v>
      </c>
      <c r="H9" s="56">
        <v>601625</v>
      </c>
      <c r="I9" s="56">
        <v>193069</v>
      </c>
      <c r="J9" s="56">
        <v>177048</v>
      </c>
      <c r="K9" s="57">
        <v>191677</v>
      </c>
    </row>
    <row r="10" spans="2:18" ht="26.25" customHeight="1" x14ac:dyDescent="0.3">
      <c r="B10" s="58" t="s">
        <v>28</v>
      </c>
      <c r="C10" s="59">
        <v>122248</v>
      </c>
      <c r="D10" s="60">
        <v>120579</v>
      </c>
      <c r="E10" s="60">
        <v>121127</v>
      </c>
      <c r="F10" s="60">
        <v>128594</v>
      </c>
      <c r="G10" s="59">
        <v>118574</v>
      </c>
      <c r="H10" s="60">
        <v>135495</v>
      </c>
      <c r="I10" s="60">
        <v>120371</v>
      </c>
      <c r="J10" s="60">
        <v>123411</v>
      </c>
      <c r="K10" s="61">
        <v>171882</v>
      </c>
    </row>
    <row r="11" spans="2:18" ht="26.25" customHeight="1" x14ac:dyDescent="0.3">
      <c r="B11" s="50" t="s">
        <v>29</v>
      </c>
      <c r="C11" s="51">
        <v>10269797</v>
      </c>
      <c r="D11" s="52">
        <v>8734757</v>
      </c>
      <c r="E11" s="52">
        <v>9521376</v>
      </c>
      <c r="F11" s="52">
        <v>9610937</v>
      </c>
      <c r="G11" s="51">
        <v>9410257</v>
      </c>
      <c r="H11" s="52">
        <v>9524564</v>
      </c>
      <c r="I11" s="52">
        <v>9509243</v>
      </c>
      <c r="J11" s="52">
        <v>9514413</v>
      </c>
      <c r="K11" s="53">
        <v>9540414</v>
      </c>
    </row>
    <row r="12" spans="2:18" ht="26.25" customHeight="1" x14ac:dyDescent="0.3">
      <c r="B12" s="54" t="s">
        <v>30</v>
      </c>
      <c r="C12" s="55">
        <v>879359</v>
      </c>
      <c r="D12" s="56">
        <v>879359</v>
      </c>
      <c r="E12" s="56">
        <v>801613</v>
      </c>
      <c r="F12" s="56">
        <v>801613</v>
      </c>
      <c r="G12" s="55">
        <v>801613</v>
      </c>
      <c r="H12" s="56">
        <v>801613</v>
      </c>
      <c r="I12" s="56">
        <v>801613</v>
      </c>
      <c r="J12" s="56">
        <v>801613</v>
      </c>
      <c r="K12" s="57">
        <v>801613</v>
      </c>
    </row>
    <row r="13" spans="2:18" ht="26.25" customHeight="1" x14ac:dyDescent="0.3">
      <c r="B13" s="54" t="s">
        <v>31</v>
      </c>
      <c r="C13" s="55">
        <v>2409002</v>
      </c>
      <c r="D13" s="56">
        <v>2413576</v>
      </c>
      <c r="E13" s="56">
        <v>2413576</v>
      </c>
      <c r="F13" s="56">
        <v>2413576</v>
      </c>
      <c r="G13" s="55">
        <v>2413576</v>
      </c>
      <c r="H13" s="56">
        <v>2413576</v>
      </c>
      <c r="I13" s="56">
        <v>2413576</v>
      </c>
      <c r="J13" s="56">
        <v>2413576</v>
      </c>
      <c r="K13" s="57">
        <v>2413576</v>
      </c>
    </row>
    <row r="14" spans="2:18" ht="26.25" customHeight="1" x14ac:dyDescent="0.3">
      <c r="B14" s="54" t="s">
        <v>32</v>
      </c>
      <c r="C14" s="55">
        <v>35940</v>
      </c>
      <c r="D14" s="56">
        <v>34789</v>
      </c>
      <c r="E14" s="56">
        <v>32173</v>
      </c>
      <c r="F14" s="56">
        <v>37823</v>
      </c>
      <c r="G14" s="55">
        <v>23965</v>
      </c>
      <c r="H14" s="56">
        <v>27997</v>
      </c>
      <c r="I14" s="56">
        <v>34510</v>
      </c>
      <c r="J14" s="56">
        <v>28808</v>
      </c>
      <c r="K14" s="57">
        <v>42645</v>
      </c>
    </row>
    <row r="15" spans="2:18" ht="26.25" customHeight="1" x14ac:dyDescent="0.3">
      <c r="B15" s="54" t="s">
        <v>33</v>
      </c>
      <c r="C15" s="55">
        <v>-2385</v>
      </c>
      <c r="D15" s="56">
        <v>-1663877</v>
      </c>
      <c r="E15" s="56">
        <v>-1569515</v>
      </c>
      <c r="F15" s="56">
        <v>-1569515</v>
      </c>
      <c r="G15" s="55">
        <v>-1569515</v>
      </c>
      <c r="H15" s="56">
        <v>-1569515</v>
      </c>
      <c r="I15" s="56">
        <v>-1636521</v>
      </c>
      <c r="J15" s="56">
        <v>-1724525</v>
      </c>
      <c r="K15" s="57">
        <v>-1737277</v>
      </c>
    </row>
    <row r="16" spans="2:18" ht="26.25" customHeight="1" x14ac:dyDescent="0.3">
      <c r="B16" s="58" t="s">
        <v>34</v>
      </c>
      <c r="C16" s="59">
        <v>6947881</v>
      </c>
      <c r="D16" s="60">
        <v>7070910</v>
      </c>
      <c r="E16" s="60">
        <v>7843529</v>
      </c>
      <c r="F16" s="60">
        <v>7927440</v>
      </c>
      <c r="G16" s="59">
        <v>7740618</v>
      </c>
      <c r="H16" s="60">
        <v>7850893</v>
      </c>
      <c r="I16" s="60">
        <v>7896065</v>
      </c>
      <c r="J16" s="60">
        <v>7994941</v>
      </c>
      <c r="K16" s="61">
        <v>8019857</v>
      </c>
    </row>
    <row r="17" spans="2:12" ht="18.75" customHeight="1" x14ac:dyDescent="0.3">
      <c r="B17" s="54"/>
      <c r="C17" s="62"/>
      <c r="D17" s="62"/>
      <c r="E17" s="62"/>
      <c r="F17" s="62"/>
      <c r="G17" s="62"/>
      <c r="H17" s="62"/>
      <c r="I17" s="62"/>
      <c r="J17" s="62"/>
      <c r="K17" s="62"/>
    </row>
    <row r="18" spans="2:12" s="17" customFormat="1" x14ac:dyDescent="0.3">
      <c r="B18" s="204"/>
      <c r="C18" s="5"/>
      <c r="D18" s="5"/>
      <c r="E18" s="5"/>
      <c r="F18" s="5"/>
      <c r="G18" s="5"/>
      <c r="H18" s="5"/>
      <c r="I18" s="5"/>
      <c r="J18" s="5"/>
      <c r="K18" s="5"/>
    </row>
    <row r="19" spans="2:12" s="17" customFormat="1" x14ac:dyDescent="0.3">
      <c r="B19" s="204"/>
      <c r="C19" s="5"/>
      <c r="D19" s="5"/>
      <c r="E19" s="5"/>
      <c r="F19" s="5"/>
      <c r="G19" s="5"/>
      <c r="H19" s="5"/>
      <c r="I19" s="5"/>
      <c r="J19" s="5"/>
      <c r="K19" s="5"/>
    </row>
    <row r="20" spans="2:12" s="17" customFormat="1" x14ac:dyDescent="0.3">
      <c r="B20" s="204"/>
      <c r="C20" s="5"/>
      <c r="D20" s="5"/>
      <c r="E20" s="5"/>
      <c r="F20" s="5"/>
      <c r="G20" s="5"/>
      <c r="H20" s="5"/>
      <c r="I20" s="5"/>
      <c r="J20" s="5"/>
      <c r="K20" s="5"/>
    </row>
    <row r="21" spans="2:12" s="17" customFormat="1" x14ac:dyDescent="0.3">
      <c r="B21" s="204"/>
      <c r="C21" s="5"/>
      <c r="D21" s="5"/>
      <c r="E21" s="5"/>
      <c r="F21" s="5"/>
      <c r="G21" s="5"/>
      <c r="H21" s="5"/>
      <c r="I21" s="5"/>
      <c r="J21" s="5"/>
      <c r="K21" s="5"/>
      <c r="L21" s="206"/>
    </row>
    <row r="22" spans="2:12" s="17" customFormat="1" x14ac:dyDescent="0.3">
      <c r="B22" s="204"/>
      <c r="C22" s="5"/>
      <c r="D22" s="5"/>
      <c r="E22" s="5"/>
      <c r="F22" s="5"/>
      <c r="G22" s="5"/>
      <c r="H22" s="5"/>
      <c r="I22" s="5"/>
      <c r="J22" s="5"/>
      <c r="K22" s="5"/>
    </row>
    <row r="23" spans="2:12" s="17" customFormat="1" x14ac:dyDescent="0.3">
      <c r="C23" s="207"/>
    </row>
    <row r="24" spans="2:12" s="17" customFormat="1" x14ac:dyDescent="0.3">
      <c r="C24" s="208"/>
    </row>
    <row r="25" spans="2:12" s="17" customFormat="1" x14ac:dyDescent="0.3">
      <c r="C25" s="209"/>
    </row>
    <row r="26" spans="2:12" s="17" customFormat="1" x14ac:dyDescent="0.3">
      <c r="C26" s="210"/>
      <c r="E26" s="205"/>
    </row>
    <row r="27" spans="2:12" s="17" customFormat="1" x14ac:dyDescent="0.3">
      <c r="C27" s="210"/>
    </row>
  </sheetData>
  <phoneticPr fontId="4" type="noConversion"/>
  <pageMargins left="0.25" right="0.25" top="0.75" bottom="0.75" header="0.3" footer="0.3"/>
  <pageSetup paperSize="9" scale="71" fitToHeight="0" orientation="landscape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F321D-AF9F-478B-B2DA-3D91E9ED7E58}">
  <sheetPr>
    <pageSetUpPr fitToPage="1"/>
  </sheetPr>
  <dimension ref="B1:S37"/>
  <sheetViews>
    <sheetView showGridLines="0" zoomScale="85" zoomScaleNormal="85" workbookViewId="0">
      <selection activeCell="R18" sqref="R18"/>
    </sheetView>
  </sheetViews>
  <sheetFormatPr defaultRowHeight="16.5" x14ac:dyDescent="0.3"/>
  <cols>
    <col min="1" max="1" width="4.125" customWidth="1"/>
    <col min="2" max="2" width="11" customWidth="1"/>
    <col min="3" max="3" width="3.5" customWidth="1"/>
    <col min="4" max="4" width="16.75" bestFit="1" customWidth="1"/>
    <col min="5" max="14" width="11" customWidth="1"/>
    <col min="15" max="15" width="10.75" customWidth="1"/>
    <col min="16" max="16" width="11.75" customWidth="1"/>
    <col min="17" max="17" width="10.25" bestFit="1" customWidth="1"/>
    <col min="18" max="18" width="12.125" bestFit="1" customWidth="1"/>
  </cols>
  <sheetData>
    <row r="1" spans="2:18" ht="27" customHeight="1" thickBot="1" x14ac:dyDescent="0.3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12" t="s">
        <v>85</v>
      </c>
      <c r="P1" s="49"/>
    </row>
    <row r="2" spans="2:18" ht="25.5" customHeight="1" x14ac:dyDescent="0.3">
      <c r="B2" s="94"/>
      <c r="C2" s="95"/>
      <c r="D2" s="94"/>
      <c r="E2" s="177">
        <v>2020</v>
      </c>
      <c r="F2" s="178" t="s">
        <v>55</v>
      </c>
      <c r="G2" s="46" t="s">
        <v>56</v>
      </c>
      <c r="H2" s="178" t="s">
        <v>57</v>
      </c>
      <c r="I2" s="178" t="s">
        <v>58</v>
      </c>
      <c r="J2" s="178">
        <v>2021</v>
      </c>
      <c r="K2" s="178" t="s">
        <v>59</v>
      </c>
      <c r="L2" s="178" t="s">
        <v>60</v>
      </c>
      <c r="M2" s="178" t="s">
        <v>61</v>
      </c>
      <c r="N2" s="179" t="s">
        <v>70</v>
      </c>
      <c r="O2" s="178">
        <v>2022</v>
      </c>
      <c r="P2" s="96"/>
    </row>
    <row r="3" spans="2:18" ht="17.25" customHeight="1" x14ac:dyDescent="0.3">
      <c r="B3" s="193" t="s">
        <v>0</v>
      </c>
      <c r="C3" s="97" t="s">
        <v>81</v>
      </c>
      <c r="D3" s="98"/>
      <c r="E3" s="99"/>
      <c r="F3" s="100"/>
      <c r="G3" s="100"/>
      <c r="H3" s="100"/>
      <c r="I3" s="100"/>
      <c r="J3" s="99"/>
      <c r="K3" s="100"/>
      <c r="L3" s="101"/>
      <c r="M3" s="101"/>
      <c r="N3" s="111"/>
      <c r="O3" s="99"/>
      <c r="P3" s="102"/>
    </row>
    <row r="4" spans="2:18" ht="17.25" customHeight="1" x14ac:dyDescent="0.3">
      <c r="B4" s="193"/>
      <c r="C4" s="103"/>
      <c r="D4" s="104" t="s">
        <v>1</v>
      </c>
      <c r="E4" s="144">
        <v>58057.9</v>
      </c>
      <c r="F4" s="145">
        <v>17633.099999999999</v>
      </c>
      <c r="G4" s="145">
        <v>16932.300000000003</v>
      </c>
      <c r="H4" s="145">
        <v>18567.5</v>
      </c>
      <c r="I4" s="145">
        <v>20775.099999999999</v>
      </c>
      <c r="J4" s="144">
        <v>73908</v>
      </c>
      <c r="K4" s="145">
        <v>20969</v>
      </c>
      <c r="L4" s="145">
        <v>19464.045443757997</v>
      </c>
      <c r="M4" s="145">
        <v>21176.764360134002</v>
      </c>
      <c r="N4" s="146">
        <v>21857.508170205998</v>
      </c>
      <c r="O4" s="144">
        <v>83467.317974097998</v>
      </c>
      <c r="P4" s="102"/>
      <c r="Q4" s="13"/>
      <c r="R4" s="14"/>
    </row>
    <row r="5" spans="2:18" ht="17.25" customHeight="1" x14ac:dyDescent="0.3">
      <c r="B5" s="193"/>
      <c r="C5" s="103"/>
      <c r="D5" s="104" t="s">
        <v>2</v>
      </c>
      <c r="E5" s="105">
        <v>3905.1</v>
      </c>
      <c r="F5" s="106">
        <v>1815.8</v>
      </c>
      <c r="G5" s="106">
        <v>900.1</v>
      </c>
      <c r="H5" s="106">
        <v>596.79999999999995</v>
      </c>
      <c r="I5" s="106">
        <v>745.3</v>
      </c>
      <c r="J5" s="105">
        <v>4058</v>
      </c>
      <c r="K5" s="106">
        <v>1942.9304088619999</v>
      </c>
      <c r="L5" s="106">
        <v>792.21337110199988</v>
      </c>
      <c r="M5" s="106">
        <v>746.55678725500002</v>
      </c>
      <c r="N5" s="147">
        <v>69.271286176000103</v>
      </c>
      <c r="O5" s="105">
        <v>3550.9718533949999</v>
      </c>
      <c r="P5" s="102"/>
      <c r="Q5" s="13"/>
      <c r="R5" s="14"/>
    </row>
    <row r="6" spans="2:18" ht="17.25" customHeight="1" x14ac:dyDescent="0.3">
      <c r="B6" s="193"/>
      <c r="C6" s="103"/>
      <c r="D6" s="104" t="s">
        <v>16</v>
      </c>
      <c r="E6" s="105">
        <v>3343.3</v>
      </c>
      <c r="F6" s="106">
        <v>1850.1</v>
      </c>
      <c r="G6" s="106">
        <v>1099.9000000000001</v>
      </c>
      <c r="H6" s="106">
        <v>696.9</v>
      </c>
      <c r="I6" s="106">
        <v>192</v>
      </c>
      <c r="J6" s="105">
        <v>3838.9</v>
      </c>
      <c r="K6" s="106">
        <v>2066</v>
      </c>
      <c r="L6" s="106">
        <v>604.13601446899975</v>
      </c>
      <c r="M6" s="106">
        <v>435.97488044599959</v>
      </c>
      <c r="N6" s="147">
        <v>-566.29968602700001</v>
      </c>
      <c r="O6" s="105">
        <v>2539.8112088879993</v>
      </c>
      <c r="P6" s="102"/>
      <c r="Q6" s="13"/>
      <c r="R6" s="14"/>
    </row>
    <row r="7" spans="2:18" ht="17.25" customHeight="1" x14ac:dyDescent="0.3">
      <c r="B7" s="193"/>
      <c r="C7" s="107"/>
      <c r="D7" s="108" t="s">
        <v>4</v>
      </c>
      <c r="E7" s="109">
        <v>2063.79</v>
      </c>
      <c r="F7" s="110">
        <v>1169.145</v>
      </c>
      <c r="G7" s="110">
        <v>-291.96531296599994</v>
      </c>
      <c r="H7" s="110">
        <v>516.47696783800006</v>
      </c>
      <c r="I7" s="110">
        <v>21.315393620999998</v>
      </c>
      <c r="J7" s="109">
        <v>1414.9720484930003</v>
      </c>
      <c r="K7" s="110">
        <v>1401.001112827</v>
      </c>
      <c r="L7" s="110">
        <v>338.03146624099986</v>
      </c>
      <c r="M7" s="110">
        <v>336.43162544999996</v>
      </c>
      <c r="N7" s="148">
        <v>-212.34155517199997</v>
      </c>
      <c r="O7" s="109">
        <v>1863.1226493459999</v>
      </c>
      <c r="P7" s="102"/>
      <c r="Q7" s="13"/>
      <c r="R7" s="14"/>
    </row>
    <row r="8" spans="2:18" ht="17.25" customHeight="1" x14ac:dyDescent="0.3">
      <c r="B8" s="193"/>
      <c r="C8" s="97" t="s">
        <v>82</v>
      </c>
      <c r="D8" s="98"/>
      <c r="E8" s="99"/>
      <c r="F8" s="100"/>
      <c r="G8" s="100"/>
      <c r="H8" s="100"/>
      <c r="I8" s="100"/>
      <c r="J8" s="99"/>
      <c r="K8" s="100"/>
      <c r="L8" s="100"/>
      <c r="M8" s="100"/>
      <c r="N8" s="149"/>
      <c r="O8" s="99"/>
      <c r="P8" s="102"/>
      <c r="Q8" s="13"/>
      <c r="R8" s="14"/>
    </row>
    <row r="9" spans="2:18" ht="17.25" customHeight="1" x14ac:dyDescent="0.3">
      <c r="B9" s="193"/>
      <c r="C9" s="112"/>
      <c r="D9" s="104" t="s">
        <v>1</v>
      </c>
      <c r="E9" s="144">
        <v>24261.616045894996</v>
      </c>
      <c r="F9" s="145">
        <v>6882.8</v>
      </c>
      <c r="G9" s="145">
        <v>6965.5</v>
      </c>
      <c r="H9" s="145">
        <v>7223.2</v>
      </c>
      <c r="I9" s="145">
        <v>8806.5</v>
      </c>
      <c r="J9" s="144">
        <v>29878</v>
      </c>
      <c r="K9" s="145">
        <v>6471.4795354569997</v>
      </c>
      <c r="L9" s="145">
        <v>5607.3185621970006</v>
      </c>
      <c r="M9" s="145">
        <v>6771.3544486529991</v>
      </c>
      <c r="N9" s="146">
        <v>7301.6279736319993</v>
      </c>
      <c r="O9" s="144">
        <v>26151.780519938999</v>
      </c>
      <c r="P9" s="102"/>
      <c r="Q9" s="13"/>
      <c r="R9" s="14"/>
    </row>
    <row r="10" spans="2:18" ht="17.25" customHeight="1" x14ac:dyDescent="0.3">
      <c r="B10" s="193"/>
      <c r="C10" s="103"/>
      <c r="D10" s="104" t="s">
        <v>2</v>
      </c>
      <c r="E10" s="105">
        <v>-36.482071120999898</v>
      </c>
      <c r="F10" s="106">
        <v>523.4</v>
      </c>
      <c r="G10" s="106">
        <v>701.5</v>
      </c>
      <c r="H10" s="106">
        <v>529.29999999999995</v>
      </c>
      <c r="I10" s="106">
        <v>476.4</v>
      </c>
      <c r="J10" s="105">
        <v>2230.6</v>
      </c>
      <c r="K10" s="106">
        <v>38.345610465999997</v>
      </c>
      <c r="L10" s="106">
        <v>-488.34456018099996</v>
      </c>
      <c r="M10" s="106">
        <v>-759.30564298200011</v>
      </c>
      <c r="N10" s="147">
        <v>-875.74225676499987</v>
      </c>
      <c r="O10" s="105">
        <v>-2085.046849462</v>
      </c>
      <c r="P10" s="113"/>
      <c r="Q10" s="13"/>
      <c r="R10" s="14"/>
    </row>
    <row r="11" spans="2:18" ht="17.25" customHeight="1" x14ac:dyDescent="0.3">
      <c r="B11" s="193"/>
      <c r="C11" s="103"/>
      <c r="D11" s="104" t="s">
        <v>3</v>
      </c>
      <c r="E11" s="105">
        <v>-602.5</v>
      </c>
      <c r="F11" s="106">
        <v>323.7</v>
      </c>
      <c r="G11" s="106">
        <v>550.4</v>
      </c>
      <c r="H11" s="106">
        <v>608.5</v>
      </c>
      <c r="I11" s="106">
        <v>236.3</v>
      </c>
      <c r="J11" s="105">
        <v>1718.8999999999999</v>
      </c>
      <c r="K11" s="106">
        <v>37.437917282999997</v>
      </c>
      <c r="L11" s="106">
        <v>-512.09068653500003</v>
      </c>
      <c r="M11" s="106">
        <v>-1098.8095228880002</v>
      </c>
      <c r="N11" s="147">
        <v>-1859.9077917589998</v>
      </c>
      <c r="O11" s="105">
        <v>-3433.3700838989998</v>
      </c>
      <c r="P11" s="113"/>
      <c r="Q11" s="13"/>
      <c r="R11" s="14"/>
    </row>
    <row r="12" spans="2:18" ht="17.25" customHeight="1" x14ac:dyDescent="0.3">
      <c r="B12" s="193"/>
      <c r="C12" s="107"/>
      <c r="D12" s="108" t="s">
        <v>4</v>
      </c>
      <c r="E12" s="109">
        <v>-76.099999999999994</v>
      </c>
      <c r="F12" s="110">
        <v>266.10000000000002</v>
      </c>
      <c r="G12" s="110">
        <v>424.1</v>
      </c>
      <c r="H12" s="110">
        <v>463.8</v>
      </c>
      <c r="I12" s="110">
        <v>179.5</v>
      </c>
      <c r="J12" s="109">
        <v>1333.5</v>
      </c>
      <c r="K12" s="110">
        <v>54.278321679000001</v>
      </c>
      <c r="L12" s="110">
        <v>-382.030906765</v>
      </c>
      <c r="M12" s="110">
        <v>-774.03128812299997</v>
      </c>
      <c r="N12" s="148">
        <v>-2093.801020072</v>
      </c>
      <c r="O12" s="109">
        <v>-3195.5848932809999</v>
      </c>
      <c r="P12" s="113"/>
      <c r="Q12" s="13"/>
      <c r="R12" s="14"/>
    </row>
    <row r="13" spans="2:18" ht="17.25" customHeight="1" x14ac:dyDescent="0.3">
      <c r="B13" s="193"/>
      <c r="C13" s="97" t="s">
        <v>83</v>
      </c>
      <c r="D13" s="114"/>
      <c r="E13" s="115"/>
      <c r="F13" s="116"/>
      <c r="G13" s="116"/>
      <c r="H13" s="116"/>
      <c r="I13" s="116"/>
      <c r="J13" s="115"/>
      <c r="K13" s="116"/>
      <c r="L13" s="116"/>
      <c r="M13" s="116"/>
      <c r="N13" s="150"/>
      <c r="O13" s="115"/>
      <c r="P13" s="113"/>
      <c r="Q13" s="13"/>
      <c r="R13" s="14"/>
    </row>
    <row r="14" spans="2:18" ht="17.25" customHeight="1" x14ac:dyDescent="0.3">
      <c r="B14" s="193"/>
      <c r="C14" s="117"/>
      <c r="D14" s="104" t="s">
        <v>1</v>
      </c>
      <c r="E14" s="144">
        <v>9541.7999999999993</v>
      </c>
      <c r="F14" s="145">
        <v>3070.3</v>
      </c>
      <c r="G14" s="145">
        <v>2354.6999999999998</v>
      </c>
      <c r="H14" s="145">
        <v>3797.6</v>
      </c>
      <c r="I14" s="145">
        <f>5723.1-0.1</f>
        <v>5723</v>
      </c>
      <c r="J14" s="144">
        <v>14945.6</v>
      </c>
      <c r="K14" s="145">
        <v>3951.7355012809999</v>
      </c>
      <c r="L14" s="145">
        <v>3702.5826135359998</v>
      </c>
      <c r="M14" s="145">
        <v>5387.3749916469997</v>
      </c>
      <c r="N14" s="146">
        <v>6547.716376917002</v>
      </c>
      <c r="O14" s="144">
        <v>19589.409483381001</v>
      </c>
      <c r="P14" s="102"/>
      <c r="Q14" s="13"/>
      <c r="R14" s="14"/>
    </row>
    <row r="15" spans="2:18" ht="17.25" customHeight="1" x14ac:dyDescent="0.3">
      <c r="B15" s="193"/>
      <c r="C15" s="118"/>
      <c r="D15" s="104" t="s">
        <v>2</v>
      </c>
      <c r="E15" s="105">
        <v>681</v>
      </c>
      <c r="F15" s="106">
        <v>346.8</v>
      </c>
      <c r="G15" s="106">
        <v>151.9</v>
      </c>
      <c r="H15" s="106">
        <v>335.7</v>
      </c>
      <c r="I15" s="106">
        <v>429.8</v>
      </c>
      <c r="J15" s="105">
        <v>1264.2</v>
      </c>
      <c r="K15" s="106">
        <v>367.05705680199998</v>
      </c>
      <c r="L15" s="106">
        <v>289.91230299800003</v>
      </c>
      <c r="M15" s="106">
        <v>444.79926926699989</v>
      </c>
      <c r="N15" s="147">
        <v>169.98290296100004</v>
      </c>
      <c r="O15" s="105">
        <v>1271.7515320279999</v>
      </c>
      <c r="P15" s="102"/>
      <c r="Q15" s="13"/>
      <c r="R15" s="14"/>
    </row>
    <row r="16" spans="2:18" ht="17.25" customHeight="1" x14ac:dyDescent="0.3">
      <c r="B16" s="193"/>
      <c r="C16" s="118"/>
      <c r="D16" s="104" t="s">
        <v>3</v>
      </c>
      <c r="E16" s="105">
        <v>442.8</v>
      </c>
      <c r="F16" s="106">
        <v>333.3</v>
      </c>
      <c r="G16" s="106">
        <v>181.1</v>
      </c>
      <c r="H16" s="106">
        <v>318</v>
      </c>
      <c r="I16" s="106">
        <v>360.8</v>
      </c>
      <c r="J16" s="105">
        <v>1193.2</v>
      </c>
      <c r="K16" s="106">
        <v>354.830399102</v>
      </c>
      <c r="L16" s="106">
        <v>278.06863421900005</v>
      </c>
      <c r="M16" s="106">
        <v>410.43735050599992</v>
      </c>
      <c r="N16" s="147">
        <v>91.72597321000012</v>
      </c>
      <c r="O16" s="105">
        <v>1135.0623570370001</v>
      </c>
      <c r="P16" s="102"/>
      <c r="Q16" s="13"/>
      <c r="R16" s="14"/>
    </row>
    <row r="17" spans="2:18" ht="17.25" customHeight="1" x14ac:dyDescent="0.3">
      <c r="B17" s="194"/>
      <c r="C17" s="119"/>
      <c r="D17" s="108" t="s">
        <v>4</v>
      </c>
      <c r="E17" s="109">
        <v>236.12799999999999</v>
      </c>
      <c r="F17" s="110">
        <v>251.41300000000001</v>
      </c>
      <c r="G17" s="110">
        <v>147.28737674600001</v>
      </c>
      <c r="H17" s="110">
        <v>227.10373741399999</v>
      </c>
      <c r="I17" s="110">
        <v>262.47849459399998</v>
      </c>
      <c r="J17" s="109">
        <v>888.28260875399997</v>
      </c>
      <c r="K17" s="110">
        <v>267.52132972999999</v>
      </c>
      <c r="L17" s="110">
        <v>206.33962668800001</v>
      </c>
      <c r="M17" s="110">
        <v>302.06836347199999</v>
      </c>
      <c r="N17" s="148">
        <v>203.91932092700006</v>
      </c>
      <c r="O17" s="109">
        <v>979.84864081700005</v>
      </c>
      <c r="P17" s="102"/>
      <c r="Q17" s="13"/>
      <c r="R17" s="14"/>
    </row>
    <row r="18" spans="2:18" ht="17.25" customHeight="1" x14ac:dyDescent="0.3">
      <c r="B18" s="120"/>
      <c r="C18" s="97" t="s">
        <v>84</v>
      </c>
      <c r="D18" s="98"/>
      <c r="E18" s="99"/>
      <c r="F18" s="100"/>
      <c r="G18" s="100"/>
      <c r="H18" s="100"/>
      <c r="I18" s="100"/>
      <c r="J18" s="99"/>
      <c r="K18" s="100"/>
      <c r="L18" s="100"/>
      <c r="M18" s="100"/>
      <c r="N18" s="149"/>
      <c r="O18" s="99"/>
      <c r="P18" s="102"/>
      <c r="Q18" s="13"/>
      <c r="R18" s="14"/>
    </row>
    <row r="19" spans="2:18" ht="17.25" customHeight="1" x14ac:dyDescent="0.3">
      <c r="B19" s="193" t="s">
        <v>5</v>
      </c>
      <c r="C19" s="112"/>
      <c r="D19" s="104" t="s">
        <v>1</v>
      </c>
      <c r="E19" s="144">
        <v>30058.872381161</v>
      </c>
      <c r="F19" s="145">
        <v>9627.8654704109995</v>
      </c>
      <c r="G19" s="145">
        <v>11439.321277793</v>
      </c>
      <c r="H19" s="145">
        <v>10597.533034201999</v>
      </c>
      <c r="I19" s="145">
        <v>10934.564523261</v>
      </c>
      <c r="J19" s="144">
        <v>42599.284305666995</v>
      </c>
      <c r="K19" s="145">
        <v>11594.999713427</v>
      </c>
      <c r="L19" s="145">
        <v>12239.911044473998</v>
      </c>
      <c r="M19" s="145">
        <v>14177.663624497996</v>
      </c>
      <c r="N19" s="146">
        <v>13852.313451861002</v>
      </c>
      <c r="O19" s="144">
        <v>51864.887834259993</v>
      </c>
      <c r="P19" s="102"/>
      <c r="Q19" s="13"/>
      <c r="R19" s="14"/>
    </row>
    <row r="20" spans="2:18" ht="17.25" customHeight="1" x14ac:dyDescent="0.3">
      <c r="B20" s="193"/>
      <c r="C20" s="103"/>
      <c r="D20" s="104" t="s">
        <v>2</v>
      </c>
      <c r="E20" s="105">
        <v>1805.3600000930001</v>
      </c>
      <c r="F20" s="106">
        <v>1408.583083668</v>
      </c>
      <c r="G20" s="106">
        <v>2141.1819401000002</v>
      </c>
      <c r="H20" s="106">
        <v>727.16942760300003</v>
      </c>
      <c r="I20" s="106">
        <v>749.43545886800007</v>
      </c>
      <c r="J20" s="105">
        <v>5026.3699102390001</v>
      </c>
      <c r="K20" s="106">
        <v>1024.7783369840001</v>
      </c>
      <c r="L20" s="106">
        <v>878.45210499900008</v>
      </c>
      <c r="M20" s="106">
        <v>901.18606495500012</v>
      </c>
      <c r="N20" s="147">
        <v>191.28185949899989</v>
      </c>
      <c r="O20" s="105">
        <v>2995.6983664370005</v>
      </c>
      <c r="P20" s="102"/>
      <c r="Q20" s="13"/>
      <c r="R20" s="14"/>
    </row>
    <row r="21" spans="2:18" ht="17.25" customHeight="1" x14ac:dyDescent="0.3">
      <c r="B21" s="193"/>
      <c r="C21" s="103"/>
      <c r="D21" s="104" t="s">
        <v>3</v>
      </c>
      <c r="E21" s="105">
        <v>951.59656489400004</v>
      </c>
      <c r="F21" s="106">
        <v>1426.993181388</v>
      </c>
      <c r="G21" s="106">
        <v>2214.1304398269999</v>
      </c>
      <c r="H21" s="106">
        <v>738.09732200999997</v>
      </c>
      <c r="I21" s="106">
        <v>512.80901445400002</v>
      </c>
      <c r="J21" s="105">
        <v>4892.0299576790003</v>
      </c>
      <c r="K21" s="106">
        <v>1023.32769737</v>
      </c>
      <c r="L21" s="106">
        <v>942.77613898600009</v>
      </c>
      <c r="M21" s="106">
        <v>925.77559628099971</v>
      </c>
      <c r="N21" s="147">
        <v>-79.328689028999634</v>
      </c>
      <c r="O21" s="105">
        <v>2812.5507436080002</v>
      </c>
      <c r="P21" s="102"/>
      <c r="Q21" s="13"/>
      <c r="R21" s="14"/>
    </row>
    <row r="22" spans="2:18" ht="17.25" customHeight="1" x14ac:dyDescent="0.3">
      <c r="B22" s="193"/>
      <c r="C22" s="107"/>
      <c r="D22" s="108" t="s">
        <v>4</v>
      </c>
      <c r="E22" s="109">
        <v>682.40800000000002</v>
      </c>
      <c r="F22" s="110">
        <v>1370.972</v>
      </c>
      <c r="G22" s="110">
        <v>1566.2692730480001</v>
      </c>
      <c r="H22" s="110">
        <v>679.88444061199993</v>
      </c>
      <c r="I22" s="110">
        <v>336.77787105300001</v>
      </c>
      <c r="J22" s="109">
        <v>3953.9035847129999</v>
      </c>
      <c r="K22" s="110">
        <v>769.22236983200003</v>
      </c>
      <c r="L22" s="110">
        <v>718.31501751899998</v>
      </c>
      <c r="M22" s="110">
        <v>713.87576403400021</v>
      </c>
      <c r="N22" s="148">
        <v>-5.8956110600001921</v>
      </c>
      <c r="O22" s="109">
        <v>2195.517540325</v>
      </c>
      <c r="P22" s="102"/>
      <c r="Q22" s="13"/>
      <c r="R22" s="14"/>
    </row>
    <row r="23" spans="2:18" ht="17.25" customHeight="1" x14ac:dyDescent="0.3">
      <c r="B23" s="193"/>
      <c r="C23" s="97" t="s">
        <v>38</v>
      </c>
      <c r="D23" s="121"/>
      <c r="E23" s="122"/>
      <c r="F23" s="123"/>
      <c r="G23" s="123"/>
      <c r="H23" s="123"/>
      <c r="I23" s="123"/>
      <c r="J23" s="122"/>
      <c r="K23" s="123"/>
      <c r="L23" s="123"/>
      <c r="M23" s="123"/>
      <c r="N23" s="151"/>
      <c r="O23" s="122"/>
      <c r="P23" s="102"/>
      <c r="Q23" s="13"/>
      <c r="R23" s="14"/>
    </row>
    <row r="24" spans="2:18" ht="17.25" customHeight="1" x14ac:dyDescent="0.3">
      <c r="B24" s="193"/>
      <c r="C24" s="112"/>
      <c r="D24" s="104" t="s">
        <v>1</v>
      </c>
      <c r="E24" s="144">
        <v>7844.5060000000003</v>
      </c>
      <c r="F24" s="145">
        <v>2036.6690000000001</v>
      </c>
      <c r="G24" s="145">
        <v>2021.4209400499999</v>
      </c>
      <c r="H24" s="145">
        <v>2010.3364773339999</v>
      </c>
      <c r="I24" s="145">
        <v>2023.0853193569999</v>
      </c>
      <c r="J24" s="144">
        <v>8091.5117367410003</v>
      </c>
      <c r="K24" s="145">
        <v>1644.975411116</v>
      </c>
      <c r="L24" s="145">
        <v>1862.6771097129995</v>
      </c>
      <c r="M24" s="145">
        <v>1870.3455029170004</v>
      </c>
      <c r="N24" s="146">
        <v>1807.7611605889997</v>
      </c>
      <c r="O24" s="144">
        <v>7185.7591843350001</v>
      </c>
      <c r="P24" s="102"/>
      <c r="Q24" s="13"/>
      <c r="R24" s="14"/>
    </row>
    <row r="25" spans="2:18" ht="17.25" customHeight="1" x14ac:dyDescent="0.3">
      <c r="B25" s="193"/>
      <c r="C25" s="103"/>
      <c r="D25" s="104" t="s">
        <v>2</v>
      </c>
      <c r="E25" s="105">
        <v>1220.865</v>
      </c>
      <c r="F25" s="106">
        <v>370.57299999999998</v>
      </c>
      <c r="G25" s="106">
        <v>335.77009303099999</v>
      </c>
      <c r="H25" s="106">
        <v>342.25360154399999</v>
      </c>
      <c r="I25" s="106">
        <v>241.033848355</v>
      </c>
      <c r="J25" s="105">
        <v>1289.6305429299998</v>
      </c>
      <c r="K25" s="106">
        <v>175.57425076499999</v>
      </c>
      <c r="L25" s="106">
        <v>216.58505152999999</v>
      </c>
      <c r="M25" s="106">
        <v>190.06322314600004</v>
      </c>
      <c r="N25" s="147">
        <v>128.90040892799993</v>
      </c>
      <c r="O25" s="105">
        <v>711.12293436899995</v>
      </c>
      <c r="P25" s="102"/>
      <c r="Q25" s="13"/>
      <c r="R25" s="14"/>
    </row>
    <row r="26" spans="2:18" ht="17.25" customHeight="1" x14ac:dyDescent="0.3">
      <c r="B26" s="193"/>
      <c r="C26" s="103"/>
      <c r="D26" s="104" t="s">
        <v>3</v>
      </c>
      <c r="E26" s="105">
        <v>1121.0740000000001</v>
      </c>
      <c r="F26" s="106">
        <v>354.43</v>
      </c>
      <c r="G26" s="106">
        <v>305.192893266</v>
      </c>
      <c r="H26" s="106">
        <v>329.41037207700003</v>
      </c>
      <c r="I26" s="106">
        <v>198.33198074800001</v>
      </c>
      <c r="J26" s="105">
        <v>1187.365246091</v>
      </c>
      <c r="K26" s="106">
        <v>159.956244435</v>
      </c>
      <c r="L26" s="106">
        <v>195.501864681</v>
      </c>
      <c r="M26" s="106">
        <v>174.55851969600002</v>
      </c>
      <c r="N26" s="147">
        <v>-112.24726806000001</v>
      </c>
      <c r="O26" s="105">
        <v>417.76936075200001</v>
      </c>
      <c r="P26" s="102"/>
      <c r="Q26" s="13"/>
      <c r="R26" s="14"/>
    </row>
    <row r="27" spans="2:18" ht="17.25" customHeight="1" x14ac:dyDescent="0.3">
      <c r="B27" s="193"/>
      <c r="C27" s="107"/>
      <c r="D27" s="108" t="s">
        <v>4</v>
      </c>
      <c r="E27" s="109">
        <v>813.101</v>
      </c>
      <c r="F27" s="110">
        <v>258.82</v>
      </c>
      <c r="G27" s="110">
        <v>226.35064421199999</v>
      </c>
      <c r="H27" s="110">
        <v>239.54556180499998</v>
      </c>
      <c r="I27" s="110">
        <v>136.41117779199999</v>
      </c>
      <c r="J27" s="109">
        <v>861.12738380899987</v>
      </c>
      <c r="K27" s="110">
        <v>113.751662954</v>
      </c>
      <c r="L27" s="110">
        <v>125.99918513299998</v>
      </c>
      <c r="M27" s="110">
        <v>127.38310668499997</v>
      </c>
      <c r="N27" s="148">
        <v>-108.793907891</v>
      </c>
      <c r="O27" s="109">
        <v>258.34004688099992</v>
      </c>
      <c r="P27" s="102"/>
      <c r="Q27" s="13"/>
      <c r="R27" s="14"/>
    </row>
    <row r="28" spans="2:18" ht="17.25" customHeight="1" x14ac:dyDescent="0.3">
      <c r="B28" s="193"/>
      <c r="C28" s="97" t="s">
        <v>39</v>
      </c>
      <c r="D28" s="121"/>
      <c r="E28" s="195" t="s">
        <v>86</v>
      </c>
      <c r="F28" s="123"/>
      <c r="G28" s="123"/>
      <c r="H28" s="123"/>
      <c r="I28" s="123"/>
      <c r="J28" s="122"/>
      <c r="K28" s="123"/>
      <c r="L28" s="123"/>
      <c r="M28" s="123"/>
      <c r="N28" s="151"/>
      <c r="O28" s="122"/>
      <c r="P28" s="102"/>
      <c r="Q28" s="13"/>
      <c r="R28" s="14"/>
    </row>
    <row r="29" spans="2:18" ht="17.25" customHeight="1" x14ac:dyDescent="0.3">
      <c r="B29" s="193"/>
      <c r="C29" s="112"/>
      <c r="D29" s="104" t="s">
        <v>1</v>
      </c>
      <c r="E29" s="196"/>
      <c r="F29" s="145">
        <v>4254.1159795559997</v>
      </c>
      <c r="G29" s="145">
        <v>5131.0148153669998</v>
      </c>
      <c r="H29" s="145">
        <v>4027.4126674300001</v>
      </c>
      <c r="I29" s="145">
        <v>4439.3628074810003</v>
      </c>
      <c r="J29" s="144">
        <v>17851.906269833999</v>
      </c>
      <c r="K29" s="145">
        <v>4342.3478616020002</v>
      </c>
      <c r="L29" s="145">
        <v>5070.560867659</v>
      </c>
      <c r="M29" s="145">
        <v>7648.1573808449994</v>
      </c>
      <c r="N29" s="146">
        <v>8537.5424519939988</v>
      </c>
      <c r="O29" s="144">
        <v>25598.608562099998</v>
      </c>
      <c r="P29" s="102"/>
      <c r="Q29" s="124"/>
      <c r="R29" s="14"/>
    </row>
    <row r="30" spans="2:18" ht="17.25" customHeight="1" x14ac:dyDescent="0.3">
      <c r="B30" s="193"/>
      <c r="C30" s="103"/>
      <c r="D30" s="104" t="s">
        <v>36</v>
      </c>
      <c r="E30" s="196"/>
      <c r="F30" s="106">
        <v>341.219252283</v>
      </c>
      <c r="G30" s="106">
        <v>724.278915407</v>
      </c>
      <c r="H30" s="106">
        <v>-372.76477149900001</v>
      </c>
      <c r="I30" s="106">
        <v>75.736137432000007</v>
      </c>
      <c r="J30" s="105">
        <v>768.46953362299985</v>
      </c>
      <c r="K30" s="106">
        <v>258.85356749800002</v>
      </c>
      <c r="L30" s="106">
        <v>195.60778432699999</v>
      </c>
      <c r="M30" s="106">
        <v>521.85285276099989</v>
      </c>
      <c r="N30" s="147">
        <v>237.40508302900002</v>
      </c>
      <c r="O30" s="105">
        <v>1213.719287615</v>
      </c>
      <c r="P30" s="102"/>
      <c r="Q30" s="124"/>
      <c r="R30" s="14"/>
    </row>
    <row r="31" spans="2:18" ht="17.25" customHeight="1" x14ac:dyDescent="0.3">
      <c r="B31" s="193"/>
      <c r="C31" s="103"/>
      <c r="D31" s="104" t="s">
        <v>3</v>
      </c>
      <c r="E31" s="196"/>
      <c r="F31" s="106">
        <v>300.61544570299998</v>
      </c>
      <c r="G31" s="106">
        <v>837.76689661399996</v>
      </c>
      <c r="H31" s="106">
        <v>-463.03239443599995</v>
      </c>
      <c r="I31" s="106">
        <v>101.833928247</v>
      </c>
      <c r="J31" s="105">
        <v>777.18387612799995</v>
      </c>
      <c r="K31" s="106">
        <v>259.69000713999998</v>
      </c>
      <c r="L31" s="106">
        <v>128.75139337500002</v>
      </c>
      <c r="M31" s="106">
        <v>241.59435584199997</v>
      </c>
      <c r="N31" s="147">
        <v>365.27792050400001</v>
      </c>
      <c r="O31" s="105">
        <v>995.31367686099998</v>
      </c>
      <c r="P31" s="102"/>
      <c r="Q31" s="124"/>
      <c r="R31" s="14"/>
    </row>
    <row r="32" spans="2:18" ht="17.25" customHeight="1" x14ac:dyDescent="0.3">
      <c r="B32" s="194"/>
      <c r="C32" s="107"/>
      <c r="D32" s="108" t="s">
        <v>4</v>
      </c>
      <c r="E32" s="197"/>
      <c r="F32" s="110">
        <v>442.97011709999998</v>
      </c>
      <c r="G32" s="110">
        <v>620.92246333599996</v>
      </c>
      <c r="H32" s="110">
        <v>-205.835571023</v>
      </c>
      <c r="I32" s="110">
        <v>71.811014099999994</v>
      </c>
      <c r="J32" s="109">
        <v>929.8680235129998</v>
      </c>
      <c r="K32" s="110">
        <v>226.62217749300001</v>
      </c>
      <c r="L32" s="110">
        <v>89.925912330999978</v>
      </c>
      <c r="M32" s="110">
        <v>187.71038017500001</v>
      </c>
      <c r="N32" s="148">
        <v>275.56749377100004</v>
      </c>
      <c r="O32" s="109">
        <v>779.82596377000004</v>
      </c>
      <c r="P32" s="102"/>
      <c r="Q32" s="124"/>
      <c r="R32" s="14"/>
    </row>
    <row r="33" spans="2:17" x14ac:dyDescent="0.2">
      <c r="B33" s="7"/>
      <c r="C33" s="7"/>
      <c r="D33" s="8"/>
      <c r="E33" s="6"/>
      <c r="F33" s="9"/>
      <c r="G33" s="9"/>
      <c r="H33" s="9"/>
      <c r="I33" s="9"/>
      <c r="J33" s="9"/>
      <c r="K33" s="9"/>
      <c r="L33" s="9"/>
      <c r="M33" s="9"/>
      <c r="N33" s="9"/>
      <c r="Q33" s="1"/>
    </row>
    <row r="34" spans="2:17" x14ac:dyDescent="0.3">
      <c r="B34" s="3"/>
      <c r="C34" s="19"/>
      <c r="D34" s="19"/>
      <c r="E34" s="19"/>
      <c r="F34" s="19"/>
      <c r="G34" s="19"/>
      <c r="H34" s="19"/>
    </row>
    <row r="35" spans="2:17" x14ac:dyDescent="0.3">
      <c r="B35" s="3"/>
      <c r="C35" s="19"/>
      <c r="D35" s="19"/>
      <c r="E35" s="19"/>
      <c r="F35" s="19"/>
      <c r="G35" s="19"/>
      <c r="H35" s="19"/>
    </row>
    <row r="36" spans="2:17" x14ac:dyDescent="0.3">
      <c r="B36" s="3"/>
      <c r="C36" s="19"/>
      <c r="D36" s="19"/>
      <c r="E36" s="19"/>
      <c r="F36" s="19"/>
      <c r="G36" s="19"/>
      <c r="H36" s="19"/>
    </row>
    <row r="37" spans="2:17" x14ac:dyDescent="0.3">
      <c r="B37" s="3"/>
      <c r="C37" s="19"/>
      <c r="D37" s="19"/>
      <c r="E37" s="19"/>
      <c r="F37" s="19"/>
      <c r="G37" s="19"/>
      <c r="H37" s="19"/>
      <c r="J37" s="1"/>
    </row>
  </sheetData>
  <mergeCells count="3">
    <mergeCell ref="B3:B17"/>
    <mergeCell ref="B19:B32"/>
    <mergeCell ref="E28:E32"/>
  </mergeCells>
  <phoneticPr fontId="4" type="noConversion"/>
  <pageMargins left="0.25" right="0.25" top="0.75" bottom="0.75" header="0.3" footer="0.3"/>
  <pageSetup paperSize="9" scale="72" orientation="landscape" r:id="rId1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72653-6B30-4792-8F86-9DAD546239CC}">
  <sheetPr>
    <pageSetUpPr fitToPage="1"/>
  </sheetPr>
  <dimension ref="B1:R34"/>
  <sheetViews>
    <sheetView showGridLines="0" zoomScale="85" zoomScaleNormal="85" workbookViewId="0">
      <selection activeCell="R28" sqref="R28"/>
    </sheetView>
  </sheetViews>
  <sheetFormatPr defaultRowHeight="16.5" x14ac:dyDescent="0.3"/>
  <cols>
    <col min="1" max="1" width="4.125" customWidth="1"/>
    <col min="2" max="2" width="11" bestFit="1" customWidth="1"/>
    <col min="3" max="3" width="3.375" customWidth="1"/>
    <col min="4" max="4" width="16.75" bestFit="1" customWidth="1"/>
    <col min="5" max="15" width="11" customWidth="1"/>
    <col min="16" max="16" width="4.25" customWidth="1"/>
    <col min="18" max="18" width="10.25" bestFit="1" customWidth="1"/>
  </cols>
  <sheetData>
    <row r="1" spans="2:18" ht="31.5" customHeight="1" thickBot="1" x14ac:dyDescent="0.3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12" t="s">
        <v>85</v>
      </c>
    </row>
    <row r="2" spans="2:18" ht="16.5" customHeight="1" x14ac:dyDescent="0.3">
      <c r="B2" s="125"/>
      <c r="C2" s="126"/>
      <c r="D2" s="125"/>
      <c r="E2" s="177">
        <v>2020</v>
      </c>
      <c r="F2" s="178" t="s">
        <v>55</v>
      </c>
      <c r="G2" s="46" t="s">
        <v>56</v>
      </c>
      <c r="H2" s="178" t="s">
        <v>57</v>
      </c>
      <c r="I2" s="178" t="s">
        <v>58</v>
      </c>
      <c r="J2" s="178">
        <v>2021</v>
      </c>
      <c r="K2" s="178" t="s">
        <v>59</v>
      </c>
      <c r="L2" s="178" t="s">
        <v>60</v>
      </c>
      <c r="M2" s="178" t="s">
        <v>62</v>
      </c>
      <c r="N2" s="179" t="s">
        <v>70</v>
      </c>
      <c r="O2" s="178">
        <v>2022</v>
      </c>
    </row>
    <row r="3" spans="2:18" ht="16.5" customHeight="1" x14ac:dyDescent="0.3">
      <c r="B3" s="198" t="s">
        <v>41</v>
      </c>
      <c r="C3" s="127" t="s">
        <v>50</v>
      </c>
      <c r="D3" s="152"/>
      <c r="E3" s="153"/>
      <c r="F3" s="154"/>
      <c r="G3" s="154"/>
      <c r="H3" s="154"/>
      <c r="I3" s="154"/>
      <c r="J3" s="153"/>
      <c r="K3" s="154"/>
      <c r="L3" s="154"/>
      <c r="M3" s="154"/>
      <c r="N3" s="155"/>
      <c r="O3" s="153"/>
    </row>
    <row r="4" spans="2:18" ht="17.25" customHeight="1" x14ac:dyDescent="0.3">
      <c r="B4" s="199"/>
      <c r="C4" s="166"/>
      <c r="D4" s="162" t="s">
        <v>42</v>
      </c>
      <c r="E4" s="144">
        <v>13417.627</v>
      </c>
      <c r="F4" s="145">
        <v>3416.7539999999999</v>
      </c>
      <c r="G4" s="145">
        <v>3345.5104747089999</v>
      </c>
      <c r="H4" s="145">
        <v>3477.4283846240005</v>
      </c>
      <c r="I4" s="145">
        <v>3611.4416355469998</v>
      </c>
      <c r="J4" s="144">
        <v>13851.134494880002</v>
      </c>
      <c r="K4" s="145">
        <v>3409.9805721150001</v>
      </c>
      <c r="L4" s="145">
        <v>3384.2550206669998</v>
      </c>
      <c r="M4" s="145">
        <v>3501.1449692899996</v>
      </c>
      <c r="N4" s="165">
        <v>3610.6096690129998</v>
      </c>
      <c r="O4" s="144">
        <v>13905.990231084999</v>
      </c>
      <c r="R4" s="13"/>
    </row>
    <row r="5" spans="2:18" ht="17.25" customHeight="1" x14ac:dyDescent="0.3">
      <c r="B5" s="199"/>
      <c r="C5" s="167"/>
      <c r="D5" s="163" t="s">
        <v>43</v>
      </c>
      <c r="E5" s="105">
        <v>886.15099999999995</v>
      </c>
      <c r="F5" s="106">
        <v>275.61700000000002</v>
      </c>
      <c r="G5" s="106">
        <v>268.41993404099998</v>
      </c>
      <c r="H5" s="106">
        <v>276.73973047999999</v>
      </c>
      <c r="I5" s="106">
        <v>158.23814723300001</v>
      </c>
      <c r="J5" s="105">
        <v>979.01481175399999</v>
      </c>
      <c r="K5" s="106">
        <v>261.24572963100002</v>
      </c>
      <c r="L5" s="106">
        <v>248.37373222299999</v>
      </c>
      <c r="M5" s="106">
        <v>285.06729963499998</v>
      </c>
      <c r="N5" s="129">
        <v>286.57361341399996</v>
      </c>
      <c r="O5" s="105">
        <v>1081.260374903</v>
      </c>
      <c r="R5" s="13"/>
    </row>
    <row r="6" spans="2:18" ht="17.25" customHeight="1" x14ac:dyDescent="0.3">
      <c r="B6" s="199"/>
      <c r="C6" s="167"/>
      <c r="D6" s="163" t="s">
        <v>44</v>
      </c>
      <c r="E6" s="105">
        <v>373.346</v>
      </c>
      <c r="F6" s="106">
        <v>256.98200000000003</v>
      </c>
      <c r="G6" s="106">
        <v>257.745061357</v>
      </c>
      <c r="H6" s="106">
        <v>266.141113335</v>
      </c>
      <c r="I6" s="106">
        <v>124.324939724</v>
      </c>
      <c r="J6" s="105">
        <v>905.19311441600007</v>
      </c>
      <c r="K6" s="106">
        <v>229.13143071299999</v>
      </c>
      <c r="L6" s="106">
        <v>213.96575265499996</v>
      </c>
      <c r="M6" s="106">
        <v>222.71886489800005</v>
      </c>
      <c r="N6" s="129">
        <v>190.99643292399992</v>
      </c>
      <c r="O6" s="105">
        <v>856.81248118999997</v>
      </c>
      <c r="R6" s="13"/>
    </row>
    <row r="7" spans="2:18" ht="17.25" customHeight="1" x14ac:dyDescent="0.3">
      <c r="B7" s="199"/>
      <c r="C7" s="168"/>
      <c r="D7" s="163" t="s">
        <v>45</v>
      </c>
      <c r="E7" s="109">
        <v>478.065</v>
      </c>
      <c r="F7" s="110">
        <v>200.89</v>
      </c>
      <c r="G7" s="110">
        <v>210.49202967799999</v>
      </c>
      <c r="H7" s="110">
        <v>211.04934601300002</v>
      </c>
      <c r="I7" s="110">
        <v>101.787133122</v>
      </c>
      <c r="J7" s="109">
        <v>724.21850881299997</v>
      </c>
      <c r="K7" s="110">
        <v>170.40752821300001</v>
      </c>
      <c r="L7" s="110">
        <v>161.95632749899997</v>
      </c>
      <c r="M7" s="110">
        <v>170.82979204000003</v>
      </c>
      <c r="N7" s="131">
        <v>159.39512817899998</v>
      </c>
      <c r="O7" s="109">
        <v>662.58877593099999</v>
      </c>
      <c r="R7" s="13"/>
    </row>
    <row r="8" spans="2:18" ht="17.25" customHeight="1" x14ac:dyDescent="0.3">
      <c r="B8" s="199"/>
      <c r="C8" s="97" t="s">
        <v>51</v>
      </c>
      <c r="D8" s="157"/>
      <c r="E8" s="115"/>
      <c r="F8" s="116"/>
      <c r="G8" s="116"/>
      <c r="H8" s="116"/>
      <c r="I8" s="116"/>
      <c r="J8" s="115"/>
      <c r="K8" s="116"/>
      <c r="L8" s="116"/>
      <c r="M8" s="116"/>
      <c r="N8" s="156"/>
      <c r="O8" s="115"/>
      <c r="R8" s="13"/>
    </row>
    <row r="9" spans="2:18" ht="17.25" customHeight="1" x14ac:dyDescent="0.3">
      <c r="B9" s="199"/>
      <c r="C9" s="169"/>
      <c r="D9" s="128" t="s">
        <v>42</v>
      </c>
      <c r="E9" s="144">
        <v>375.61700000000002</v>
      </c>
      <c r="F9" s="145">
        <v>64.879000000000005</v>
      </c>
      <c r="G9" s="145">
        <v>107.67564377656041</v>
      </c>
      <c r="H9" s="145">
        <v>105.30744033125598</v>
      </c>
      <c r="I9" s="145">
        <v>180.635409169588</v>
      </c>
      <c r="J9" s="144">
        <v>458.49749327740437</v>
      </c>
      <c r="K9" s="145">
        <v>87.317149271999995</v>
      </c>
      <c r="L9" s="145">
        <v>101.619881126</v>
      </c>
      <c r="M9" s="145">
        <v>112.816411426</v>
      </c>
      <c r="N9" s="165">
        <v>229.00004200900003</v>
      </c>
      <c r="O9" s="144">
        <v>530.75348383300002</v>
      </c>
      <c r="R9" s="13"/>
    </row>
    <row r="10" spans="2:18" ht="17.25" customHeight="1" x14ac:dyDescent="0.3">
      <c r="B10" s="199"/>
      <c r="C10" s="170"/>
      <c r="D10" s="128" t="s">
        <v>43</v>
      </c>
      <c r="E10" s="105">
        <v>25.274000000000001</v>
      </c>
      <c r="F10" s="106">
        <v>-2.9670000000000001</v>
      </c>
      <c r="G10" s="106">
        <v>1.6674873330001099</v>
      </c>
      <c r="H10" s="106">
        <v>6.995426194999891</v>
      </c>
      <c r="I10" s="106">
        <v>16.551724895</v>
      </c>
      <c r="J10" s="105">
        <v>22.247638423000001</v>
      </c>
      <c r="K10" s="106">
        <v>-1.9429156089999999</v>
      </c>
      <c r="L10" s="106">
        <v>3.3495143590000001</v>
      </c>
      <c r="M10" s="106">
        <v>3.066392832</v>
      </c>
      <c r="N10" s="129">
        <v>20.314309312000002</v>
      </c>
      <c r="O10" s="105">
        <v>24.787300894000005</v>
      </c>
      <c r="R10" s="13"/>
    </row>
    <row r="11" spans="2:18" ht="17.25" customHeight="1" x14ac:dyDescent="0.3">
      <c r="B11" s="199"/>
      <c r="C11" s="170"/>
      <c r="D11" s="128" t="s">
        <v>46</v>
      </c>
      <c r="E11" s="105">
        <v>19.597000000000001</v>
      </c>
      <c r="F11" s="106">
        <v>-3.0329999999999999</v>
      </c>
      <c r="G11" s="106">
        <v>5.3899309440000094</v>
      </c>
      <c r="H11" s="106">
        <v>6.6686530569999904</v>
      </c>
      <c r="I11" s="106">
        <v>15.666157064</v>
      </c>
      <c r="J11" s="105">
        <v>24.691741065000002</v>
      </c>
      <c r="K11" s="106">
        <v>-1.4770573060000001</v>
      </c>
      <c r="L11" s="106">
        <v>3.3884399510000005</v>
      </c>
      <c r="M11" s="106">
        <v>3.2868778540000001</v>
      </c>
      <c r="N11" s="129">
        <v>19.427733594999999</v>
      </c>
      <c r="O11" s="105">
        <v>24.625994093999999</v>
      </c>
      <c r="R11" s="13"/>
    </row>
    <row r="12" spans="2:18" ht="17.25" customHeight="1" x14ac:dyDescent="0.3">
      <c r="B12" s="199"/>
      <c r="C12" s="171"/>
      <c r="D12" s="130" t="s">
        <v>45</v>
      </c>
      <c r="E12" s="109">
        <v>9.0380000000000003</v>
      </c>
      <c r="F12" s="110">
        <v>-2.94</v>
      </c>
      <c r="G12" s="110">
        <v>3.9441063060000099</v>
      </c>
      <c r="H12" s="110">
        <v>5.0706860979999906</v>
      </c>
      <c r="I12" s="110">
        <v>11.233184334000001</v>
      </c>
      <c r="J12" s="109">
        <v>17.307976738000001</v>
      </c>
      <c r="K12" s="110">
        <v>-1.4954101950000001</v>
      </c>
      <c r="L12" s="110">
        <v>2.5209975089999999</v>
      </c>
      <c r="M12" s="110">
        <v>2.6452977509999998</v>
      </c>
      <c r="N12" s="131">
        <v>13.791887717999998</v>
      </c>
      <c r="O12" s="109">
        <v>17.462772782999998</v>
      </c>
      <c r="R12" s="13"/>
    </row>
    <row r="13" spans="2:18" ht="17.25" customHeight="1" x14ac:dyDescent="0.3">
      <c r="B13" s="199"/>
      <c r="C13" s="132" t="s">
        <v>40</v>
      </c>
      <c r="D13" s="157"/>
      <c r="E13" s="115"/>
      <c r="F13" s="116"/>
      <c r="G13" s="116"/>
      <c r="H13" s="116"/>
      <c r="I13" s="116"/>
      <c r="J13" s="115"/>
      <c r="K13" s="116"/>
      <c r="L13" s="116"/>
      <c r="M13" s="116"/>
      <c r="N13" s="156"/>
      <c r="O13" s="115"/>
      <c r="R13" s="13"/>
    </row>
    <row r="14" spans="2:18" ht="17.25" customHeight="1" x14ac:dyDescent="0.3">
      <c r="B14" s="199"/>
      <c r="C14" s="169"/>
      <c r="D14" s="133" t="s">
        <v>42</v>
      </c>
      <c r="E14" s="144">
        <v>3360.4859999999999</v>
      </c>
      <c r="F14" s="145">
        <v>754.45299999999997</v>
      </c>
      <c r="G14" s="145">
        <v>851.21249477652884</v>
      </c>
      <c r="H14" s="145">
        <v>1024.408142042234</v>
      </c>
      <c r="I14" s="145">
        <v>1513.0666869597969</v>
      </c>
      <c r="J14" s="144">
        <v>4143.1403237785598</v>
      </c>
      <c r="K14" s="145">
        <v>885.02376745200002</v>
      </c>
      <c r="L14" s="145">
        <v>1149.6942772147322</v>
      </c>
      <c r="M14" s="145">
        <v>1167.6675036892079</v>
      </c>
      <c r="N14" s="165">
        <v>1767.2656638761282</v>
      </c>
      <c r="O14" s="144">
        <v>4969.6512122320682</v>
      </c>
      <c r="R14" s="13"/>
    </row>
    <row r="15" spans="2:18" ht="17.25" customHeight="1" x14ac:dyDescent="0.3">
      <c r="B15" s="199"/>
      <c r="C15" s="172"/>
      <c r="D15" s="133" t="s">
        <v>43</v>
      </c>
      <c r="E15" s="105">
        <v>246.12100000000001</v>
      </c>
      <c r="F15" s="106">
        <v>54.357999999999997</v>
      </c>
      <c r="G15" s="106">
        <v>56.218583699991285</v>
      </c>
      <c r="H15" s="106">
        <v>89.853649633559016</v>
      </c>
      <c r="I15" s="106">
        <v>128.15500999912771</v>
      </c>
      <c r="J15" s="105">
        <v>328.58524333267803</v>
      </c>
      <c r="K15" s="106">
        <v>64.938372443000006</v>
      </c>
      <c r="L15" s="106">
        <v>87.343445673732177</v>
      </c>
      <c r="M15" s="106">
        <v>95.344405831859817</v>
      </c>
      <c r="N15" s="129">
        <v>137.76855193408437</v>
      </c>
      <c r="O15" s="105">
        <v>385.39477588267636</v>
      </c>
      <c r="R15" s="13"/>
    </row>
    <row r="16" spans="2:18" ht="17.25" customHeight="1" x14ac:dyDescent="0.3">
      <c r="B16" s="199"/>
      <c r="C16" s="172"/>
      <c r="D16" s="133" t="s">
        <v>46</v>
      </c>
      <c r="E16" s="105">
        <v>231.71100000000001</v>
      </c>
      <c r="F16" s="106">
        <v>52.524000000000001</v>
      </c>
      <c r="G16" s="106">
        <v>50.290866500368828</v>
      </c>
      <c r="H16" s="106">
        <v>87.459369241876672</v>
      </c>
      <c r="I16" s="106">
        <v>125.81573055370423</v>
      </c>
      <c r="J16" s="105">
        <v>316.08996629594969</v>
      </c>
      <c r="K16" s="106">
        <v>57.000604645916397</v>
      </c>
      <c r="L16" s="106">
        <v>85.645774548399046</v>
      </c>
      <c r="M16" s="106">
        <v>94.512462814742563</v>
      </c>
      <c r="N16" s="129">
        <v>127.70528587493907</v>
      </c>
      <c r="O16" s="105">
        <v>364.86412788399707</v>
      </c>
      <c r="R16" s="13"/>
    </row>
    <row r="17" spans="2:18" ht="17.25" customHeight="1" x14ac:dyDescent="0.3">
      <c r="B17" s="199"/>
      <c r="C17" s="173"/>
      <c r="D17" s="134" t="s">
        <v>45</v>
      </c>
      <c r="E17" s="109">
        <v>166.494</v>
      </c>
      <c r="F17" s="110">
        <v>37.677</v>
      </c>
      <c r="G17" s="110">
        <v>39.987662660533189</v>
      </c>
      <c r="H17" s="110">
        <v>66.444394948879847</v>
      </c>
      <c r="I17" s="110">
        <v>90.836969612294794</v>
      </c>
      <c r="J17" s="109">
        <v>234.94602722170782</v>
      </c>
      <c r="K17" s="110">
        <v>39.343370371150399</v>
      </c>
      <c r="L17" s="110">
        <v>64.304926146599016</v>
      </c>
      <c r="M17" s="110">
        <v>70.332322910209612</v>
      </c>
      <c r="N17" s="131">
        <v>90.987535998676421</v>
      </c>
      <c r="O17" s="109">
        <v>264.96815542663546</v>
      </c>
      <c r="R17" s="13"/>
    </row>
    <row r="18" spans="2:18" ht="17.25" customHeight="1" x14ac:dyDescent="0.3">
      <c r="B18" s="199"/>
      <c r="C18" s="213" t="s">
        <v>87</v>
      </c>
      <c r="D18" s="158"/>
      <c r="E18" s="115"/>
      <c r="F18" s="116"/>
      <c r="G18" s="116"/>
      <c r="H18" s="116"/>
      <c r="I18" s="116"/>
      <c r="J18" s="115"/>
      <c r="K18" s="116"/>
      <c r="L18" s="116"/>
      <c r="M18" s="116"/>
      <c r="N18" s="156"/>
      <c r="O18" s="115"/>
      <c r="R18" s="13"/>
    </row>
    <row r="19" spans="2:18" ht="17.25" customHeight="1" x14ac:dyDescent="0.3">
      <c r="B19" s="199"/>
      <c r="C19" s="174"/>
      <c r="D19" s="159" t="s">
        <v>42</v>
      </c>
      <c r="E19" s="144">
        <v>166.92617352047216</v>
      </c>
      <c r="F19" s="145">
        <v>39.490892978482663</v>
      </c>
      <c r="G19" s="145">
        <v>44.410558261250486</v>
      </c>
      <c r="H19" s="145">
        <v>40.809422118178958</v>
      </c>
      <c r="I19" s="145">
        <v>63.530444579734372</v>
      </c>
      <c r="J19" s="144">
        <v>188.24131793764647</v>
      </c>
      <c r="K19" s="145">
        <v>67.500518823482494</v>
      </c>
      <c r="L19" s="145">
        <v>58.82753105092651</v>
      </c>
      <c r="M19" s="145">
        <v>63.992672742322981</v>
      </c>
      <c r="N19" s="165">
        <v>67.886448668351051</v>
      </c>
      <c r="O19" s="144">
        <v>258.20717128508306</v>
      </c>
      <c r="R19" s="13"/>
    </row>
    <row r="20" spans="2:18" ht="17.25" customHeight="1" x14ac:dyDescent="0.3">
      <c r="B20" s="199"/>
      <c r="C20" s="175"/>
      <c r="D20" s="160" t="s">
        <v>43</v>
      </c>
      <c r="E20" s="105">
        <v>-41.372887016130157</v>
      </c>
      <c r="F20" s="106">
        <v>-6.4824355403333209</v>
      </c>
      <c r="G20" s="106">
        <v>-10.652905909622344</v>
      </c>
      <c r="H20" s="106">
        <v>-7.810718926896782</v>
      </c>
      <c r="I20" s="106">
        <v>-1.1853466520626832</v>
      </c>
      <c r="J20" s="105">
        <v>-26.131407028915131</v>
      </c>
      <c r="K20" s="106">
        <v>13.296303974338301</v>
      </c>
      <c r="L20" s="106">
        <v>-7.2024401963371503</v>
      </c>
      <c r="M20" s="106">
        <v>0.8298308847977891</v>
      </c>
      <c r="N20" s="129">
        <v>-9.5307250340269434E-2</v>
      </c>
      <c r="O20" s="105">
        <v>6.8283874124586701</v>
      </c>
      <c r="R20" s="13"/>
    </row>
    <row r="21" spans="2:18" ht="17.25" customHeight="1" x14ac:dyDescent="0.3">
      <c r="B21" s="199"/>
      <c r="C21" s="175"/>
      <c r="D21" s="160" t="s">
        <v>46</v>
      </c>
      <c r="E21" s="105">
        <v>-33.724813388542941</v>
      </c>
      <c r="F21" s="106">
        <v>1.0527057867123948</v>
      </c>
      <c r="G21" s="106">
        <v>1.4119096557706834</v>
      </c>
      <c r="H21" s="106">
        <v>1.3618609960019379</v>
      </c>
      <c r="I21" s="106">
        <v>18.34299328565039</v>
      </c>
      <c r="J21" s="105">
        <v>22.169469724135407</v>
      </c>
      <c r="K21" s="106">
        <v>24.528915926171202</v>
      </c>
      <c r="L21" s="106">
        <v>12.468978645790401</v>
      </c>
      <c r="M21" s="106">
        <v>23.6823861230029</v>
      </c>
      <c r="N21" s="129">
        <v>25.065895926650192</v>
      </c>
      <c r="O21" s="105">
        <v>85.746176621614694</v>
      </c>
      <c r="R21" s="13"/>
    </row>
    <row r="22" spans="2:18" ht="17.25" customHeight="1" x14ac:dyDescent="0.3">
      <c r="B22" s="199"/>
      <c r="C22" s="176"/>
      <c r="D22" s="161" t="s">
        <v>45</v>
      </c>
      <c r="E22" s="109">
        <v>67.748309036840681</v>
      </c>
      <c r="F22" s="110">
        <v>31.202027925030144</v>
      </c>
      <c r="G22" s="110">
        <v>21.16366940958158</v>
      </c>
      <c r="H22" s="110">
        <v>10.38775617304332</v>
      </c>
      <c r="I22" s="110">
        <v>-3.398766462778946</v>
      </c>
      <c r="J22" s="109">
        <v>59.354687044876101</v>
      </c>
      <c r="K22" s="110">
        <v>601.34273421279499</v>
      </c>
      <c r="L22" s="110">
        <v>14.787252396977919</v>
      </c>
      <c r="M22" s="110">
        <v>19.97640404816309</v>
      </c>
      <c r="N22" s="131">
        <v>56.666110090952998</v>
      </c>
      <c r="O22" s="109">
        <v>692.772500748889</v>
      </c>
      <c r="R22" s="13"/>
    </row>
    <row r="23" spans="2:18" ht="17.25" customHeight="1" x14ac:dyDescent="0.3">
      <c r="B23" s="199"/>
      <c r="C23" s="97" t="s">
        <v>47</v>
      </c>
      <c r="D23" s="158"/>
      <c r="E23" s="115"/>
      <c r="F23" s="116"/>
      <c r="G23" s="116"/>
      <c r="H23" s="116"/>
      <c r="I23" s="116"/>
      <c r="J23" s="115"/>
      <c r="K23" s="116"/>
      <c r="L23" s="116"/>
      <c r="M23" s="116"/>
      <c r="N23" s="156"/>
      <c r="O23" s="115"/>
      <c r="R23" s="13"/>
    </row>
    <row r="24" spans="2:18" ht="17.25" customHeight="1" x14ac:dyDescent="0.3">
      <c r="B24" s="199"/>
      <c r="C24" s="174"/>
      <c r="D24" s="162" t="s">
        <v>42</v>
      </c>
      <c r="E24" s="144">
        <v>85.414000000000001</v>
      </c>
      <c r="F24" s="145">
        <v>29.931999999999999</v>
      </c>
      <c r="G24" s="145">
        <v>31.637215218000001</v>
      </c>
      <c r="H24" s="145">
        <v>40.893723563999998</v>
      </c>
      <c r="I24" s="145">
        <v>42.194226853000004</v>
      </c>
      <c r="J24" s="144">
        <v>144.65716563500001</v>
      </c>
      <c r="K24" s="145">
        <v>40.646886905999999</v>
      </c>
      <c r="L24" s="145">
        <v>56.710109949000007</v>
      </c>
      <c r="M24" s="145">
        <v>50.445610635000008</v>
      </c>
      <c r="N24" s="165">
        <v>56.81009715899998</v>
      </c>
      <c r="O24" s="144">
        <v>204.61270464899999</v>
      </c>
      <c r="R24" s="13"/>
    </row>
    <row r="25" spans="2:18" ht="17.25" customHeight="1" x14ac:dyDescent="0.3">
      <c r="B25" s="199"/>
      <c r="C25" s="167"/>
      <c r="D25" s="163" t="s">
        <v>43</v>
      </c>
      <c r="E25" s="105">
        <v>-1.2669999999999999</v>
      </c>
      <c r="F25" s="106">
        <v>2.0670000000000002</v>
      </c>
      <c r="G25" s="106">
        <v>-1.897798425</v>
      </c>
      <c r="H25" s="106">
        <v>4.8422299229999997</v>
      </c>
      <c r="I25" s="106">
        <v>-4.8787459269999998</v>
      </c>
      <c r="J25" s="105">
        <v>0.13268557100000056</v>
      </c>
      <c r="K25" s="106">
        <v>1.284731211</v>
      </c>
      <c r="L25" s="106">
        <v>6.0474148339999996</v>
      </c>
      <c r="M25" s="106">
        <v>0.50473402799999967</v>
      </c>
      <c r="N25" s="129">
        <v>-0.50082873599999989</v>
      </c>
      <c r="O25" s="105">
        <v>7.3360513369999998</v>
      </c>
      <c r="R25" s="13"/>
    </row>
    <row r="26" spans="2:18" ht="17.25" customHeight="1" x14ac:dyDescent="0.3">
      <c r="B26" s="199"/>
      <c r="C26" s="167"/>
      <c r="D26" s="163" t="s">
        <v>46</v>
      </c>
      <c r="E26" s="105">
        <v>-0.61799999999999999</v>
      </c>
      <c r="F26" s="106">
        <v>2.262</v>
      </c>
      <c r="G26" s="106">
        <v>-1.7368769980000001</v>
      </c>
      <c r="H26" s="106">
        <v>5.0200682150000002</v>
      </c>
      <c r="I26" s="106">
        <v>-4.6559543769999996</v>
      </c>
      <c r="J26" s="105">
        <v>0.88923684000000058</v>
      </c>
      <c r="K26" s="106">
        <v>1.3723882599999999</v>
      </c>
      <c r="L26" s="106">
        <v>6.1422260149999994</v>
      </c>
      <c r="M26" s="106">
        <v>0.77149718200000095</v>
      </c>
      <c r="N26" s="129">
        <v>-0.12560959199999999</v>
      </c>
      <c r="O26" s="105">
        <v>8.1605018650000005</v>
      </c>
      <c r="R26" s="13"/>
    </row>
    <row r="27" spans="2:18" ht="17.25" customHeight="1" x14ac:dyDescent="0.3">
      <c r="B27" s="199"/>
      <c r="C27" s="168"/>
      <c r="D27" s="164" t="s">
        <v>45</v>
      </c>
      <c r="E27" s="109">
        <v>-0.94399999999999995</v>
      </c>
      <c r="F27" s="110">
        <v>0.92100000000000004</v>
      </c>
      <c r="G27" s="110">
        <v>-0.83831266500000001</v>
      </c>
      <c r="H27" s="110">
        <v>4.0558506000000003</v>
      </c>
      <c r="I27" s="110">
        <v>-3.7458594220000001</v>
      </c>
      <c r="J27" s="109">
        <v>0.39267851300000034</v>
      </c>
      <c r="K27" s="110">
        <v>-1.6008651380000001</v>
      </c>
      <c r="L27" s="110">
        <v>7.3052079029999994</v>
      </c>
      <c r="M27" s="110">
        <v>0.52570029700000021</v>
      </c>
      <c r="N27" s="131">
        <v>-0.42775714800000042</v>
      </c>
      <c r="O27" s="109">
        <v>5.8022859139999996</v>
      </c>
      <c r="R27" s="13"/>
    </row>
    <row r="28" spans="2:18" ht="17.25" customHeight="1" x14ac:dyDescent="0.3">
      <c r="B28" s="199"/>
      <c r="C28" s="97" t="s">
        <v>48</v>
      </c>
      <c r="D28" s="157"/>
      <c r="E28" s="115"/>
      <c r="F28" s="116"/>
      <c r="G28" s="116"/>
      <c r="H28" s="116"/>
      <c r="I28" s="116"/>
      <c r="J28" s="115"/>
      <c r="K28" s="116"/>
      <c r="L28" s="116"/>
      <c r="M28" s="116"/>
      <c r="N28" s="156"/>
      <c r="O28" s="115"/>
      <c r="R28" s="13"/>
    </row>
    <row r="29" spans="2:18" ht="17.25" customHeight="1" x14ac:dyDescent="0.3">
      <c r="B29" s="199"/>
      <c r="C29" s="174"/>
      <c r="D29" s="162" t="s">
        <v>42</v>
      </c>
      <c r="E29" s="144">
        <v>57.768000000000001</v>
      </c>
      <c r="F29" s="145">
        <v>5.3129999999999997</v>
      </c>
      <c r="G29" s="145">
        <v>17.376162570000002</v>
      </c>
      <c r="H29" s="145">
        <v>15.432329544000002</v>
      </c>
      <c r="I29" s="145">
        <v>20.707946789000001</v>
      </c>
      <c r="J29" s="144">
        <v>58.82943890300001</v>
      </c>
      <c r="K29" s="145">
        <v>5.6034825929999998</v>
      </c>
      <c r="L29" s="145">
        <v>22.184446490000003</v>
      </c>
      <c r="M29" s="145">
        <v>20.125445221</v>
      </c>
      <c r="N29" s="165">
        <v>7.7581125629999974</v>
      </c>
      <c r="O29" s="144">
        <v>55.671486866999999</v>
      </c>
      <c r="R29" s="13"/>
    </row>
    <row r="30" spans="2:18" ht="17.25" customHeight="1" x14ac:dyDescent="0.3">
      <c r="B30" s="199"/>
      <c r="C30" s="167"/>
      <c r="D30" s="163" t="s">
        <v>49</v>
      </c>
      <c r="E30" s="105">
        <v>-1.9239999999999999</v>
      </c>
      <c r="F30" s="106">
        <v>-6.94</v>
      </c>
      <c r="G30" s="106">
        <v>2.2622759459999999</v>
      </c>
      <c r="H30" s="106">
        <v>1.6035237080000002</v>
      </c>
      <c r="I30" s="106">
        <v>-4.8056756719999996</v>
      </c>
      <c r="J30" s="105">
        <v>-7.879876018</v>
      </c>
      <c r="K30" s="106">
        <v>-7.5305551639999999</v>
      </c>
      <c r="L30" s="106">
        <v>6.4940631999999994</v>
      </c>
      <c r="M30" s="106">
        <v>4.4263226630000005</v>
      </c>
      <c r="N30" s="129">
        <v>-14.236324649</v>
      </c>
      <c r="O30" s="105">
        <v>-10.846493949999999</v>
      </c>
      <c r="R30" s="13"/>
    </row>
    <row r="31" spans="2:18" ht="17.25" customHeight="1" x14ac:dyDescent="0.3">
      <c r="B31" s="199"/>
      <c r="C31" s="167"/>
      <c r="D31" s="163" t="s">
        <v>46</v>
      </c>
      <c r="E31" s="105">
        <v>-3.0619999999999998</v>
      </c>
      <c r="F31" s="106">
        <v>7.4999999999999997E-2</v>
      </c>
      <c r="G31" s="106">
        <v>2.1619270799999999</v>
      </c>
      <c r="H31" s="106">
        <v>1.492983631</v>
      </c>
      <c r="I31" s="106">
        <v>-4.9342571609999997</v>
      </c>
      <c r="J31" s="105">
        <v>-1.2043464499999996</v>
      </c>
      <c r="K31" s="106">
        <v>-7.7336730239999998</v>
      </c>
      <c r="L31" s="106">
        <v>21.669313356</v>
      </c>
      <c r="M31" s="106">
        <v>4.4257446910000002</v>
      </c>
      <c r="N31" s="129">
        <v>-14.264361088000001</v>
      </c>
      <c r="O31" s="105">
        <v>4.0970239349999993</v>
      </c>
      <c r="R31" s="13"/>
    </row>
    <row r="32" spans="2:18" ht="17.25" customHeight="1" x14ac:dyDescent="0.3">
      <c r="B32" s="199"/>
      <c r="C32" s="168"/>
      <c r="D32" s="164" t="s">
        <v>45</v>
      </c>
      <c r="E32" s="109">
        <v>-3.0619999999999998</v>
      </c>
      <c r="F32" s="110">
        <v>-0.16800000000000001</v>
      </c>
      <c r="G32" s="110">
        <v>2.1619270799999999</v>
      </c>
      <c r="H32" s="110">
        <v>1.492983631</v>
      </c>
      <c r="I32" s="110">
        <v>-4.4766077969999998</v>
      </c>
      <c r="J32" s="109">
        <v>-0.98969708599999962</v>
      </c>
      <c r="K32" s="110">
        <v>-7.7336730239999998</v>
      </c>
      <c r="L32" s="110">
        <v>22.119322218000001</v>
      </c>
      <c r="M32" s="110">
        <v>4.4257446910000002</v>
      </c>
      <c r="N32" s="131">
        <v>-14.752691568000001</v>
      </c>
      <c r="O32" s="109">
        <v>4.0587023169999998</v>
      </c>
      <c r="R32" s="13"/>
    </row>
    <row r="33" spans="2:2" x14ac:dyDescent="0.3">
      <c r="B33" s="135"/>
    </row>
    <row r="34" spans="2:2" x14ac:dyDescent="0.3">
      <c r="B34" s="16"/>
    </row>
  </sheetData>
  <mergeCells count="1">
    <mergeCell ref="B3:B32"/>
  </mergeCells>
  <phoneticPr fontId="4" type="noConversion"/>
  <pageMargins left="0.25" right="0.25" top="0.75" bottom="0.75" header="0.3" footer="0.3"/>
  <pageSetup paperSize="9" scale="73" orientation="landscape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 지정된 범위</vt:lpstr>
      </vt:variant>
      <vt:variant>
        <vt:i4>2</vt:i4>
      </vt:variant>
    </vt:vector>
  </HeadingPairs>
  <TitlesOfParts>
    <vt:vector size="8" baseType="lpstr">
      <vt:lpstr>연결손익계산서</vt:lpstr>
      <vt:lpstr>연결재무상태표</vt:lpstr>
      <vt:lpstr>별도_손익계산서</vt:lpstr>
      <vt:lpstr>별도_재무상태표</vt:lpstr>
      <vt:lpstr>(계열사) 전자_화학</vt:lpstr>
      <vt:lpstr>(계열사) 통신_서비스</vt:lpstr>
      <vt:lpstr>'(계열사) 전자_화학'!Print_Area</vt:lpstr>
      <vt:lpstr>'(계열사) 통신_서비스'!Print_Area</vt:lpstr>
    </vt:vector>
  </TitlesOfParts>
  <Company>LG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ydhong</dc:creator>
  <cp:lastModifiedBy>박상우</cp:lastModifiedBy>
  <cp:lastPrinted>2022-07-29T05:08:02Z</cp:lastPrinted>
  <dcterms:created xsi:type="dcterms:W3CDTF">2021-05-06T07:08:56Z</dcterms:created>
  <dcterms:modified xsi:type="dcterms:W3CDTF">2023-02-09T04:44:39Z</dcterms:modified>
</cp:coreProperties>
</file>